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0.2\op\4. Pazarni konsultacii - Ulici\"/>
    </mc:Choice>
  </mc:AlternateContent>
  <bookViews>
    <workbookView xWindow="0" yWindow="0" windowWidth="21600" windowHeight="11025" firstSheet="2" activeTab="5"/>
  </bookViews>
  <sheets>
    <sheet name="ул. Енгеровска" sheetId="1" r:id="rId1"/>
    <sheet name="ул. Ст. Стамболов" sheetId="2" r:id="rId2"/>
    <sheet name="ул. Трамповска" sheetId="3" r:id="rId3"/>
    <sheet name="с.Бяла река" sheetId="4" r:id="rId4"/>
    <sheet name="о.т. 62 о.т. 74 с. Бърчево" sheetId="5" r:id="rId5"/>
    <sheet name="ул. о.т. 82 до о.т.121 с. Бърче" sheetId="6" r:id="rId6"/>
  </sheets>
  <calcPr calcId="152511"/>
</workbook>
</file>

<file path=xl/calcChain.xml><?xml version="1.0" encoding="utf-8"?>
<calcChain xmlns="http://schemas.openxmlformats.org/spreadsheetml/2006/main">
  <c r="F13" i="3" l="1"/>
  <c r="F22" i="3"/>
  <c r="F26" i="3"/>
  <c r="F44" i="3"/>
  <c r="F197" i="3" s="1"/>
  <c r="F47" i="3"/>
  <c r="F63" i="3"/>
  <c r="F71" i="3"/>
  <c r="F91" i="3"/>
  <c r="F202" i="3" s="1"/>
  <c r="F111" i="3"/>
  <c r="F131" i="3"/>
  <c r="F151" i="3"/>
  <c r="F171" i="3"/>
  <c r="F206" i="3" s="1"/>
  <c r="F191" i="3"/>
  <c r="F194" i="3"/>
  <c r="F195" i="3"/>
  <c r="F196" i="3"/>
  <c r="F198" i="3"/>
  <c r="F200" i="3"/>
  <c r="F201" i="3"/>
  <c r="F203" i="3"/>
  <c r="F204" i="3"/>
  <c r="F205" i="3"/>
  <c r="F207" i="3"/>
  <c r="G90" i="2"/>
  <c r="F199" i="3" l="1"/>
  <c r="F193" i="3"/>
  <c r="F208" i="3" s="1"/>
  <c r="F209" i="3" s="1"/>
  <c r="F210" i="3" s="1"/>
  <c r="H38" i="6"/>
  <c r="H33" i="6"/>
  <c r="H26" i="6"/>
  <c r="H21" i="6"/>
  <c r="H13" i="6"/>
  <c r="H40" i="6" l="1"/>
  <c r="H41" i="6" l="1"/>
  <c r="H42" i="6" s="1"/>
  <c r="H42" i="5" l="1"/>
  <c r="H37" i="5"/>
  <c r="H25" i="5"/>
  <c r="H20" i="5"/>
  <c r="H12" i="5"/>
  <c r="H44" i="5" l="1"/>
  <c r="F66" i="4"/>
  <c r="F60" i="4"/>
  <c r="F37" i="4"/>
  <c r="F23" i="4"/>
  <c r="H45" i="5" l="1"/>
  <c r="H46" i="5" s="1"/>
  <c r="B198" i="3" l="1"/>
  <c r="B197" i="3"/>
  <c r="B207" i="3"/>
  <c r="B206" i="3"/>
  <c r="B205" i="3"/>
  <c r="B204" i="3"/>
  <c r="B203" i="3"/>
  <c r="B202" i="3"/>
  <c r="B201" i="3"/>
  <c r="B200" i="3"/>
  <c r="B196" i="3"/>
  <c r="B195" i="3"/>
  <c r="B194" i="3"/>
  <c r="D173" i="3"/>
  <c r="D174" i="3" s="1"/>
  <c r="D153" i="3"/>
  <c r="D155" i="3" s="1"/>
  <c r="D133" i="3"/>
  <c r="D135" i="3" s="1"/>
  <c r="D113" i="3"/>
  <c r="D114" i="3" s="1"/>
  <c r="D93" i="3"/>
  <c r="D94" i="3" s="1"/>
  <c r="D73" i="3"/>
  <c r="D75" i="3" s="1"/>
  <c r="D53" i="3"/>
  <c r="D134" i="3" l="1"/>
  <c r="D136" i="3" s="1"/>
  <c r="D74" i="3"/>
  <c r="D76" i="3" s="1"/>
  <c r="D154" i="3"/>
  <c r="D116" i="3"/>
  <c r="D96" i="3"/>
  <c r="D176" i="3"/>
  <c r="D115" i="3"/>
  <c r="D95" i="3"/>
  <c r="D54" i="3"/>
  <c r="D55" i="3"/>
  <c r="D175" i="3"/>
  <c r="D156" i="3" l="1"/>
  <c r="D56" i="3"/>
  <c r="G34" i="2" l="1"/>
  <c r="G14" i="2"/>
  <c r="G46" i="2" l="1"/>
  <c r="G24" i="2"/>
  <c r="G83" i="2"/>
  <c r="G41" i="2"/>
  <c r="G11" i="2"/>
  <c r="G31" i="2"/>
  <c r="G91" i="2" l="1"/>
  <c r="G47" i="2"/>
  <c r="F56" i="1"/>
  <c r="F83" i="1"/>
  <c r="F61" i="1"/>
  <c r="F31" i="1"/>
  <c r="F84" i="1" l="1"/>
</calcChain>
</file>

<file path=xl/sharedStrings.xml><?xml version="1.0" encoding="utf-8"?>
<sst xmlns="http://schemas.openxmlformats.org/spreadsheetml/2006/main" count="1127" uniqueCount="547">
  <si>
    <t>Наименование</t>
  </si>
  <si>
    <t>мярка</t>
  </si>
  <si>
    <t>К-во</t>
  </si>
  <si>
    <t>цена</t>
  </si>
  <si>
    <t>стойност</t>
  </si>
  <si>
    <t>м2</t>
  </si>
  <si>
    <t>м3</t>
  </si>
  <si>
    <t>ПРЕВОЗ НА ЗЕМНИ ПОЧВИ СЪС САМОСВАЛ</t>
  </si>
  <si>
    <t>Земни работи</t>
  </si>
  <si>
    <t>тона</t>
  </si>
  <si>
    <t>ПРЕВОЗ АСФАЛТОВА СМЕС</t>
  </si>
  <si>
    <t>Асфалтови работи</t>
  </si>
  <si>
    <t>ФУГИРАНЕ НА УНИПАВАЖ С ПЯСЪК 0-2 И ВИБРОПЛОЧА</t>
  </si>
  <si>
    <t>м</t>
  </si>
  <si>
    <t>Пътни работи</t>
  </si>
  <si>
    <t>Изкоп за основи на пътни съоръжения в средно скални почви с къртач</t>
  </si>
  <si>
    <t>кг</t>
  </si>
  <si>
    <t>НАПРАВА БАРБАКАНИ Ф100</t>
  </si>
  <si>
    <t>ХИДРОИЗОЛАЦИЯ ОТ ЕДИН ПЛАСТ  ГОРЕЩ БИТУМ</t>
  </si>
  <si>
    <t>ТРАМБОВАНА ГЛИНА</t>
  </si>
  <si>
    <t>РЪЧНО НАРЕДЕН КАМЪК</t>
  </si>
  <si>
    <t>НАПРАВА И МОНТАЖ СТОМАНЕН ПАРАПЕТ</t>
  </si>
  <si>
    <t>ДИЛАТАЦИОННА ФУГА СЪС 3 СМ  СТИРОПОР</t>
  </si>
  <si>
    <t>ПРЕВОЗ СЪС САМОСВАЛ СКАЛНИ ПОЧВИ</t>
  </si>
  <si>
    <t>ПРЕВОЗ СЪС САМОСВАЛ ЗЕМНИ ПОЧВИ</t>
  </si>
  <si>
    <t>ПРЕВОЗ БЕТОН</t>
  </si>
  <si>
    <t>РАБОТНО СКЕЛЕ</t>
  </si>
  <si>
    <t>бр.</t>
  </si>
  <si>
    <t>СЪОРЪЖЕНИЯ</t>
  </si>
  <si>
    <t>Ръчен дооформящ изкоп в ТЗП</t>
  </si>
  <si>
    <t>ДОСТАВКА И ПОЛАГАНЕ НА ПЯСЪЧНА ВЪЗГЛАВНИЦА</t>
  </si>
  <si>
    <t>Доставка и полагане на гофрирани полиетиленови тръби ф315 на муфени съединения</t>
  </si>
  <si>
    <t>Включване тръби РЕ ф200 в РШ</t>
  </si>
  <si>
    <t>Включване на тръби РЕф 200 в тръби РЕф315</t>
  </si>
  <si>
    <t>ЗАСКАЛЯВАНЕ С ЕДРОЛОМЕН КАМЪК ЗА ПРЕДПАЗВАНЕ ОТ ПОДМИВАНЕ</t>
  </si>
  <si>
    <t xml:space="preserve">20  </t>
  </si>
  <si>
    <t>ЧАСТ ''ВиК''</t>
  </si>
  <si>
    <t>№</t>
  </si>
  <si>
    <t xml:space="preserve"> Земни работи</t>
  </si>
  <si>
    <t xml:space="preserve">ПОДГОТОВКА НА ОСНОВАТА ЗА НАПРАВА НА ПЪТИЩА </t>
  </si>
  <si>
    <t xml:space="preserve">НАПРАВА НАСИП ЗА ПЪТИЩА И ЖП ЛИНИИ В ЗЕМНИ ПОЧВИ </t>
  </si>
  <si>
    <t xml:space="preserve">НАТОВАРВАНЕ ЗЕМНИ ПОЧВИ НА КАМИОН - РЪЧНО </t>
  </si>
  <si>
    <t xml:space="preserve">РАЗРИВАНЕ С БУЛДОЗЕР НА ДЕПО НА ИЗЛИШНИ ЗЕМНИ МАСИ </t>
  </si>
  <si>
    <t xml:space="preserve">ИЗКОП ЗА ОСНОВИ НА ПЪТНИ СЪОРЪЖЕНИЯ В ТЗПС БАГЕР С  НАТОВАРВАНЕ  НА ТРАНСПОРТ </t>
  </si>
  <si>
    <t>НАТОВАРВАНЕ СКАЛНИ ПОЧВИ НА КАМИОН - РЪЧНО</t>
  </si>
  <si>
    <t xml:space="preserve">ДОСТАВКА И МОНТАЖ НА СТОЙКИ  ЗА ПЪТНИ ЗНАЦИ Ф 6 СМ L = 4,00М </t>
  </si>
  <si>
    <t xml:space="preserve">ДОСТАВКА И МОНТАЖ НА СТОЙКИ  ЗА ПЪТНИ ЗНАЦИ Ф 6 СМ L = 4,50М </t>
  </si>
  <si>
    <t xml:space="preserve">КОФРАЖ ЗА ПОКРИВНА ПЛОЧА И СТЪЛБИЩА </t>
  </si>
  <si>
    <t xml:space="preserve">ПОЛАГАНЕ БЕТОН С20/25 ЗА МАСИВНИ СТЕНИ </t>
  </si>
  <si>
    <t xml:space="preserve">ПОЛАГАНЕ БЕТОН КЛАС С25/30 ЗА ПОКРИВНИ ПЛОЧИ И СТЪЛБИЩА </t>
  </si>
  <si>
    <t xml:space="preserve">ЗАГОТОВКА И МОНТАЖ АРМИРОВКА ЗА СТРОИТЕЛНИ КОНСТРУКЦИИ </t>
  </si>
  <si>
    <t xml:space="preserve">НАПРАВА НАСИП ЗА ПЪТИЩА ОТ РЕЦИКЛИРАН СКАЛЕН МАТЕРИАЛ </t>
  </si>
  <si>
    <t xml:space="preserve">МАШИНЕН ИЗКОП НА ТЗП БЕЗ ОТКОСИ , ДО 2М. С УКРЕПВАНЕ </t>
  </si>
  <si>
    <t xml:space="preserve">МАШИНЕН ИЗКОП СКАЛНИ ПОЧВИ </t>
  </si>
  <si>
    <t xml:space="preserve">ОБРАТНО ЗАСИПВАНЕ  С ПЯСЪК-РЪЧНО </t>
  </si>
  <si>
    <t xml:space="preserve">ОБРАТНО ЗАСИПВАНЕ НА ИЗКОП , МАШИННО, С ТРАМБОВАНЕ НА ПЛАСТОВЕ ПО 30 СМ. </t>
  </si>
  <si>
    <t xml:space="preserve">ИЗРАБОТКА НА АРМИРАНО БЕТОНОВО ЛЕГЛО ЗА УЛИЧНА РШ </t>
  </si>
  <si>
    <t>Общо СМР</t>
  </si>
  <si>
    <t>ДДС 20%</t>
  </si>
  <si>
    <t>Всичко</t>
  </si>
  <si>
    <t xml:space="preserve">Общо </t>
  </si>
  <si>
    <t>ИЗКОП ЗА УЛИЦИ В ЗЕМНИ ПОЧВИ-РЪЧНО</t>
  </si>
  <si>
    <t>ПОЛАГАНЕ НА АСФАЛТОБЕТОН-ПЛЪТНА СМЕС 5 СМ.</t>
  </si>
  <si>
    <t>БИТУМЕН РАЗЛИВ ЗА ВРЪЗКА</t>
  </si>
  <si>
    <t xml:space="preserve">Направа на основа от уплътнен пясък за настилка от бетонов унипаваж </t>
  </si>
  <si>
    <t>Направа на настилка от едротрошен камък 0-63, Е=150МРа</t>
  </si>
  <si>
    <t>ТРОШЕНОКАМЕННА НАСТИЛКА 0-42, Е=250МРа</t>
  </si>
  <si>
    <t xml:space="preserve">ДОСТАВКА И МОНТАЖ БЕТОНОВИ БОРДЮРИ 18/35 </t>
  </si>
  <si>
    <t xml:space="preserve">ДОСТАВКА И МОНТАЖ БЕТОНОВИ БОРДЮРИ 25/15 </t>
  </si>
  <si>
    <t>ДОСТАВКА И МОНТАЖ БЕТОНОВИ ПЪТНИ ИВИЦИ 25/10</t>
  </si>
  <si>
    <t>Скатен изкоп за откриване на основите на пътни  съоръжения в т.з.п  c  багер с с натоварване на самосвал</t>
  </si>
  <si>
    <t>КОФРАЖ ЗА СТЕНИ С ПРАВИ ПОВЪРХНОСТИ</t>
  </si>
  <si>
    <t xml:space="preserve">НАПРАВА НАСИП ЗА ПЪТИЩА ОТ СКАЛНИ ПОЧВИ </t>
  </si>
  <si>
    <t xml:space="preserve">Почистване на бет.повърхност в зоната на снаждане (отнемане на пласт 5мм и измиване) </t>
  </si>
  <si>
    <t xml:space="preserve">Монтаж на анкери от стомана N10 в отвори с ф15 с циментов разтвор М100 </t>
  </si>
  <si>
    <t>СТАНДАРТНИ ПЪТНИ ЗНАЦИ   І ТИПОРАЗМЕР КЛАС RA1 НА СВЕТЛООТРАЗЯВАЩАТА ПОВЪРХНОСТ</t>
  </si>
  <si>
    <t>ПРОРЯЗВАНЕ НА АСФАЛТОВА НАСТИЛКА ДВУСТРАННО</t>
  </si>
  <si>
    <t>ИЗРАБОТКА НА БЕТОНОВ ДЪЖДОСЪБИРАТЕЛЕН КАНАЛ С  РЕШЕТКА</t>
  </si>
  <si>
    <t>НАТОВАРВАНЕ И ПРЕВОЗ  НА ИЗКОП НА 5 КМ.</t>
  </si>
  <si>
    <t xml:space="preserve">Доставка и полагане на гофрирани полиетиленови тръби ф200 </t>
  </si>
  <si>
    <t>ИЗРАБОТКА НА БЕТОНОВИ ШАХТИ ЗА УЛИЧНИ ОТТОЦИ С ЧУГУНЕНА РЕШЕТКА</t>
  </si>
  <si>
    <t>УЛИЧНИ РШ ЗА КРЪГЛИ КАНАЛИ С ОТВОР ф60СМ ОТ СГЛОБЯЕМИ БЕТОНОВИ ЕЛЕМЕНТИ, С ЧУГУНЕН КАПАК</t>
  </si>
  <si>
    <t>ИЗВЪРШВАНЕ НА ЕФЕКТИВНА ХИДРАВЛИЧНА ПРОБА</t>
  </si>
  <si>
    <t xml:space="preserve">ВЪЗСТАНОВЯВАНЕ НА АСФАЛТОВА НАСТИЛКА  </t>
  </si>
  <si>
    <t>ДОСТАВКА, ПОЛАГАНЕ И УПЛЪТНЯВАНЕ НА ТР. КАМЪК ЗА ОСНОВА НА АСФАЛТ</t>
  </si>
  <si>
    <t>КОЛИЧЕСТВЕНО-СТОЙНОСТНА СМЕТКА</t>
  </si>
  <si>
    <t xml:space="preserve">ИЗКОП ЗА ПЪТИЩА ДО 3000 М3/КМ В ЗЕМНИ ПОЧВИ МАШИННО </t>
  </si>
  <si>
    <t xml:space="preserve">НАТОВАРВАНЕ НА ЗЕМНИ ПОЧВИ НА ТРАНСПОРТ С БАГЕР </t>
  </si>
  <si>
    <t>ОБЕКТ: Реконструкция на улица "Енгеровска", с.Елховец, общ.Рудозем</t>
  </si>
  <si>
    <t>ОРГАНИЗАЦИЯ НА ДВИЖЕНИЕТО</t>
  </si>
  <si>
    <t>НАПРАВА НАСТИЛКА ОТ БЕТОНОВ УНИПАВАЖ20/16,5/8 -8СМ</t>
  </si>
  <si>
    <t>Съставил:</t>
  </si>
  <si>
    <t>Количествено-стойностна сметка</t>
  </si>
  <si>
    <t xml:space="preserve">Благоустрояване на квартални улици и дворни пространства - ЛОТ III                     ПОДОБЕКТ 3: Ул."Стефан Стамболов"
</t>
  </si>
  <si>
    <t>ЧАСТ: ПЪТНА ,ВОБД</t>
  </si>
  <si>
    <t>Раз-дел</t>
  </si>
  <si>
    <t xml:space="preserve">№ </t>
  </si>
  <si>
    <t>Наименование на материала или вида работа</t>
  </si>
  <si>
    <t>Ед. мярка</t>
  </si>
  <si>
    <t>Количе-ство</t>
  </si>
  <si>
    <t>Ед.цена</t>
  </si>
  <si>
    <t>Общо</t>
  </si>
  <si>
    <t>I</t>
  </si>
  <si>
    <t>Подготвителни работи</t>
  </si>
  <si>
    <t>Фрезоване  на плътен асфалтобетон-4см, включително, натоварване, транспортиране до площадка определена от Възложителя и разтоварване на депо</t>
  </si>
  <si>
    <r>
      <t>м</t>
    </r>
    <r>
      <rPr>
        <vertAlign val="superscript"/>
        <sz val="10"/>
        <rFont val="Arial"/>
        <family val="2"/>
        <charset val="204"/>
      </rPr>
      <t>2</t>
    </r>
  </si>
  <si>
    <t>Фрезоване (технологично с цел осигуряване на минимални технологични дебелини на изравнителните пластове-средно 4см) на съществуващ изравнителен пласт асфалтобетон, включително, натоварване, транспортиране до площадка определена от Възложителя и разтоварване на депо</t>
  </si>
  <si>
    <t>Демонтаж на съществуващи бетонови бордюри , включително разкъртване, изкопаване, натоварване, транспортиране до площадка определена от Възложителя и разтоварване на депо</t>
  </si>
  <si>
    <r>
      <t>м</t>
    </r>
    <r>
      <rPr>
        <sz val="12"/>
        <rFont val="Calibri"/>
        <family val="2"/>
        <charset val="204"/>
      </rPr>
      <t>'</t>
    </r>
  </si>
  <si>
    <t>Разкъртване на бетонова основа на съществуващи бетонови бордюри , включително  изкопаване, натоварване, транспортиране до площадка определена от Възложителя и разтоварване на депо</t>
  </si>
  <si>
    <r>
      <t>м</t>
    </r>
    <r>
      <rPr>
        <vertAlign val="superscript"/>
        <sz val="10"/>
        <rFont val="Arial"/>
        <family val="2"/>
        <charset val="204"/>
      </rPr>
      <t>3</t>
    </r>
  </si>
  <si>
    <t>Разкъртване на бетонова основа на съществуващи ограда - с L=69м при училището , включително  изкопаване, натоварване, транспортиране до площадка определена от Възложителя и разтоварване на депо</t>
  </si>
  <si>
    <t>ІІ</t>
  </si>
  <si>
    <t>Доставка и направа насип от земни почви - свързани(или насип с подходящ материал), вкл. разстилане и уплътняване, както е разпоредено - нето обем, и транспорт</t>
  </si>
  <si>
    <t>ІІІ</t>
  </si>
  <si>
    <t xml:space="preserve">Доставка и полагане на плътен асфалтобетон - 4 см за улици с площ 2597 м2, включително всички допълнителни работи, съгласно детайл </t>
  </si>
  <si>
    <t>t</t>
  </si>
  <si>
    <t>Доставка и полагане на асфалтова смес за долен пласт на покритието AC 16 /биндер/  , за профилиране и изравняване на пластове съгласно изискванията на БДС ЕN 13108-1/NA ,за площ от 2597 м2</t>
  </si>
  <si>
    <t>Направа на първи (свързващ) битумен разлив за връзка</t>
  </si>
  <si>
    <r>
      <t>м</t>
    </r>
    <r>
      <rPr>
        <sz val="12"/>
        <rFont val="Calibri"/>
        <family val="2"/>
        <charset val="204"/>
      </rPr>
      <t>²</t>
    </r>
  </si>
  <si>
    <t xml:space="preserve">Направа на втори (свързващ) битумен разлив за връзка  </t>
  </si>
  <si>
    <t xml:space="preserve">Настилка-павета Бехатон </t>
  </si>
  <si>
    <t>Доставка и полагане на бетонови павета(цветни) -20/16,5/8см</t>
  </si>
  <si>
    <t>м²</t>
  </si>
  <si>
    <t xml:space="preserve">Доставка и полагане на пясък ,фракция 0-5мм ,с дебелина 5см за бетонови павета </t>
  </si>
  <si>
    <t>Доставка и полагане на пласт настилка от трошен камък (0мм&lt;D&lt;63 мм),с дебелина 45 см, уплътнен на пластове от по 15см, вкл. всички допълнителни работи, съгласно детайл - за средно 450 кв.м- нето обем</t>
  </si>
  <si>
    <t>ІV</t>
  </si>
  <si>
    <t>Доставка  и полагане на бетонни бордюри 15х25х50см върху бетонна основа от В15, съгл. детайли, вкл. необходимите земни работи и извозване излишната земна маса  на указано място  до 1500м - за обекта</t>
  </si>
  <si>
    <t>Доставка  и полагане на бетон В15,за основа на бетонови бордюри съгл. детайли, вкл. необходимите земни работи и извозване излишната земна маса  на указано място  до 1500м - за обекта</t>
  </si>
  <si>
    <t>Доставка  и полагане на градински бордюри 8х16х50см върху бетонна основа от В15, съгл. детайли, вкл. необходимите земни работи и извозване излишната земна маса  на указано място  до 1500м - за обекта</t>
  </si>
  <si>
    <t>Доставка  и полагане на бетон В15,за основа на градински бордюри съгл. детайли, вкл. необходимите земни работи и извозване излишната земна маса  на указано място  до 1500м - за обекта</t>
  </si>
  <si>
    <t xml:space="preserve">Почистване, ремонт и повдигане или сваляне на съществуващи ВиК и Ел шахти,отводнителни оттоци ,включително и всички свързани с това разходи.   </t>
  </si>
  <si>
    <t>V</t>
  </si>
  <si>
    <t>Отводняване</t>
  </si>
  <si>
    <t>Доставка и монтаж на тръби ф50 при повдигнати пешеходни пътеки с цел отводняване</t>
  </si>
  <si>
    <t>VІ</t>
  </si>
  <si>
    <t>Пътна маркировка и сигнализация</t>
  </si>
  <si>
    <t>VІ 1</t>
  </si>
  <si>
    <t>Постоянна</t>
  </si>
  <si>
    <t>Доставка и монтаж на пътни рефлектиращи знаци - ІI-ри типоразмер - за улица, съгласно схемата</t>
  </si>
  <si>
    <t>Доставка и монтаж на стълбове за пътни знаци с h=3.60м, ф60 и скоби за тях, съгласно детайл</t>
  </si>
  <si>
    <t xml:space="preserve">Доставка  и полагане  на бяла маркировъчна боя с добавка от перли за  пътна маркировка </t>
  </si>
  <si>
    <t>Доставка и монтаж на фотофолтаични панели за пътни знаци Д17 при пешеходни пътеки</t>
  </si>
  <si>
    <t>VІ 2</t>
  </si>
  <si>
    <t>Временни</t>
  </si>
  <si>
    <t>Доставка и монтаж на пътни знаци за временна 
организация на движението ,вкл.стълбове или стойки</t>
  </si>
  <si>
    <t>Доставка  и  монтаж  на пътни ограничителни табели,вкл стойки</t>
  </si>
  <si>
    <t>Лампи за жълти мигащи светлини</t>
  </si>
  <si>
    <t>ОБЩО</t>
  </si>
  <si>
    <t>ТРОТОАРИ</t>
  </si>
  <si>
    <t>Разрушаване на съществуващ тротоар от  асфалтобетонова настилка с площ от 133 м2,със hср.=5см включително , изкопаване, натоварване, транспортиране до площадка определена от Възложителя и разтоварване на депо</t>
  </si>
  <si>
    <t>Разваляне на основа от трошен камък на същ.асфалтова настилка за тротоар с площ от 133 м2,със hср.=25см включително , изкопаване, натоварване, транспортиране до площадка определена от Възложителя и разтоварване на депо-нето обем</t>
  </si>
  <si>
    <t>Разваляне на съществуващ тротоар от  тротоарни плочи с площ от 1808 м2, включително , изкопаване, натоварване, транспортиране до площадка определена от Възложителя и разтоварване на депо</t>
  </si>
  <si>
    <t>Разваляне на пясъчна възглавница под тротоарни плочи с площ от 1808 м2,със hср.=4см включително , изкопаване, натоварване, транспортиране до площадка определена от Възложителя и разтоварване на депо-нето обем</t>
  </si>
  <si>
    <t>Разваляне на основа от трошен камък на настилка от тротоарни плочи с площ от 899 м2,със hср.=20см включително , изкопаване, натоварване, транспортиране до площадка определена от Възложителя и разтоварване на депо-нето обем</t>
  </si>
  <si>
    <t xml:space="preserve">Пътни работи </t>
  </si>
  <si>
    <t>Доставка и полагане на бетонови павета(цветни) -20/16,5/6см</t>
  </si>
  <si>
    <t xml:space="preserve">Доставка и полагане на пясък ,фракция 0-5мм ,с дебелина 4см за бетонови павета </t>
  </si>
  <si>
    <t>Доставка и полагане на пласт настилка от трошен камък  (фр.0-40мм) с дебелина 20 см, положена в един уплътнен пласт, като основа за тротоарна настилка от бетонови павета- за средно 1186 кв.м - нето обем</t>
  </si>
  <si>
    <t>Направа на тротоарна площ  с нови тактилни плочи,за достъпна среда при  кръстовища  и пешеходни пътеки съгласно БДС EN1339 , включително всички свързани с това разходи.</t>
  </si>
  <si>
    <t>Доставка и монтаж на метален парапет, височина h=105см.</t>
  </si>
  <si>
    <t>Оборудване</t>
  </si>
  <si>
    <t xml:space="preserve">Доставка и монтаж на кошче за боклук </t>
  </si>
  <si>
    <t>ЧАСТ: ВиК</t>
  </si>
  <si>
    <t>ОТВОДНЯВАНЕ</t>
  </si>
  <si>
    <t>Направа на изкоп, механизиран до 1.5 м и дълбочина до 3м откоси</t>
  </si>
  <si>
    <r>
      <t>m</t>
    </r>
    <r>
      <rPr>
        <vertAlign val="superscript"/>
        <sz val="10"/>
        <rFont val="Arial"/>
        <family val="2"/>
        <charset val="204"/>
      </rPr>
      <t>3</t>
    </r>
  </si>
  <si>
    <t>Направа на ръчен изкоп с дълбочина до 0,3м</t>
  </si>
  <si>
    <t>Обратно засипване с пресята почва (пясък) 40см над теме тръба и уплътняване ръчно с пневнатична трамбовка с дебелина на пласта 20см</t>
  </si>
  <si>
    <t>Засипване с нестандартна баластра и уплатняване механизирано с дебелина на пласта 20см</t>
  </si>
  <si>
    <t>Направа на пясъчна подпложка с дебелина 10см</t>
  </si>
  <si>
    <t>Доставка и полагане на тръби PP SN8 фи-160</t>
  </si>
  <si>
    <t>m</t>
  </si>
  <si>
    <t>Доставка и полагане на тръби PP SN8 фи-200</t>
  </si>
  <si>
    <t>Доставка и полагане на тръби PP SN8 фи-315</t>
  </si>
  <si>
    <t>Доставка и полагане на тръби PP SN8 фи-400</t>
  </si>
  <si>
    <t>Доставка и полагане на улични оттоци с водоплътно тяло PP с утаителна част и кошница за едри отпадъци, с решетка 500/500мм от чугун и клас на натоварване C250</t>
  </si>
  <si>
    <t>Доставка и полагане на бетон B20 за монтаж на улични оттоци</t>
  </si>
  <si>
    <t>Доставка и полагане на ревизионна шахта фи 1000 от готови стаманобетонни елементи, с дълбочина до 2м</t>
  </si>
  <si>
    <t>Доставка и полагане на ревизионна шахта фи 1000 от готови стаманобетонни елементи, с дълбочина до 3м</t>
  </si>
  <si>
    <t>Опис позиция</t>
  </si>
  <si>
    <t>Мерна единица</t>
  </si>
  <si>
    <t>Количество</t>
  </si>
  <si>
    <t>Единична цена</t>
  </si>
  <si>
    <t>Стойност</t>
  </si>
  <si>
    <t>1.</t>
  </si>
  <si>
    <t>ЗЕМНИ РАБОТИ</t>
  </si>
  <si>
    <t>1.1.</t>
  </si>
  <si>
    <t xml:space="preserve">Изкоп в земни почви машинно </t>
  </si>
  <si>
    <r>
      <t>м</t>
    </r>
    <r>
      <rPr>
        <vertAlign val="superscript"/>
        <sz val="10"/>
        <color theme="1"/>
        <rFont val="Arial"/>
        <family val="2"/>
        <charset val="204"/>
      </rPr>
      <t>3</t>
    </r>
  </si>
  <si>
    <t>1.2.</t>
  </si>
  <si>
    <t>Изкоп в средно скални почви машинно</t>
  </si>
  <si>
    <t>1.3.</t>
  </si>
  <si>
    <t>Натоварване на земни почви на камион</t>
  </si>
  <si>
    <t>1.4.</t>
  </si>
  <si>
    <t>Натоварване на скални почви на камион</t>
  </si>
  <si>
    <t>1.5.</t>
  </si>
  <si>
    <t>Превоз със самосвали на земни и скални почви без натоварване.</t>
  </si>
  <si>
    <t>1.6.</t>
  </si>
  <si>
    <t>Разкъртване на бетонова пътна конструкция</t>
  </si>
  <si>
    <r>
      <t>м</t>
    </r>
    <r>
      <rPr>
        <vertAlign val="superscript"/>
        <sz val="10"/>
        <color theme="1"/>
        <rFont val="Arial"/>
        <family val="2"/>
        <charset val="204"/>
      </rPr>
      <t>2</t>
    </r>
  </si>
  <si>
    <t>1.7.</t>
  </si>
  <si>
    <t>Направа на насип за пътища и ЖП линии от скални почви</t>
  </si>
  <si>
    <t>ОБЩО ЗЕМНИ РАБОТИ</t>
  </si>
  <si>
    <t>2.</t>
  </si>
  <si>
    <t>ПЪТНИ РАБОТИ</t>
  </si>
  <si>
    <t>2.1.</t>
  </si>
  <si>
    <t>Механично разкъртване на асфалтова настилка за образуване на фуга между старата и нова пътна конструкция</t>
  </si>
  <si>
    <t>2.2.</t>
  </si>
  <si>
    <t>Изграждане на видими бордюри 15/25 върху подложен бетон С 12/15 (В 15).</t>
  </si>
  <si>
    <t>м'</t>
  </si>
  <si>
    <t>2.3.</t>
  </si>
  <si>
    <t>Уплътняване на земна основа за полагане на заклинен трошен камък</t>
  </si>
  <si>
    <t>2.4.</t>
  </si>
  <si>
    <t>Полагане на основа от заклинен трошен камък (трошенокаменна настилка)</t>
  </si>
  <si>
    <t>2.5.</t>
  </si>
  <si>
    <t>Полагане на асфалтобетон - неплътна смес за долен пласт</t>
  </si>
  <si>
    <t>т</t>
  </si>
  <si>
    <t>2.6.</t>
  </si>
  <si>
    <t>Полагане на асфалтобетон - плътна смес за изравнителен пласт</t>
  </si>
  <si>
    <t>2.7.</t>
  </si>
  <si>
    <t>Полагане на асфалтобетон - плътна смес за горен пласт</t>
  </si>
  <si>
    <t>ОБЩО ПЪТНИ РАБОТИ</t>
  </si>
  <si>
    <t>3.</t>
  </si>
  <si>
    <t>СИГНАЛИЗАЦИЯ</t>
  </si>
  <si>
    <t>3.1.</t>
  </si>
  <si>
    <t>Стандартни пътни знаци от светлоотразително фолио втори типоразмер</t>
  </si>
  <si>
    <t>3.2.</t>
  </si>
  <si>
    <t xml:space="preserve">Стоманена стойка 4.00 м за вертикална сигнализзация </t>
  </si>
  <si>
    <t>ОБЩО СИГНАЛИЗАЦИЯ</t>
  </si>
  <si>
    <t>КОМУНИКАЦИОННА МРЕЖА</t>
  </si>
  <si>
    <t>4.1.</t>
  </si>
  <si>
    <t>4.2.</t>
  </si>
  <si>
    <t>4.3.</t>
  </si>
  <si>
    <t>4.4.</t>
  </si>
  <si>
    <t>4.5.</t>
  </si>
  <si>
    <t>4.6.</t>
  </si>
  <si>
    <t>Полагане на пясък под канализационните тръби</t>
  </si>
  <si>
    <t>4.7.</t>
  </si>
  <si>
    <t>Полагане на PVC гладкостенни комуникационни тръби Ф160 външен диаметър (Ф150 вътрешен)</t>
  </si>
  <si>
    <t>4.8.</t>
  </si>
  <si>
    <t>Полагане на HDPE SN8 комуникационни тръби под пътната настилка Ф160 външен диаметър (Ф150 вътрешен)</t>
  </si>
  <si>
    <t>4.9.</t>
  </si>
  <si>
    <t>Засипване на тесни изкопи с баластра с включена трамбовка</t>
  </si>
  <si>
    <t>4.10.</t>
  </si>
  <si>
    <t>Изграждане на кабелопроводни шахти с размери 100 / 100 / 100</t>
  </si>
  <si>
    <t>ОБЩО КОМУНИКАЦИОННА МРЕЖА МРЕЖА</t>
  </si>
  <si>
    <t>РЕКОНСТРУКЦИЯ НА СЪЩЕСТВУВАЩ ВОДОСТОК</t>
  </si>
  <si>
    <t>5.1.</t>
  </si>
  <si>
    <t>Демонтаж на стари панели, разбиване на стоманобетонови елементи</t>
  </si>
  <si>
    <t>Почистване на съществуващо водосточно корито</t>
  </si>
  <si>
    <t>Извозване на строителни и други отпадъци</t>
  </si>
  <si>
    <t>Полагане на бетон В30 частична корекция на стени на водостока</t>
  </si>
  <si>
    <t>Монтаж на нови панели за водостока</t>
  </si>
  <si>
    <t>Изработка и монтаж на предпазна решетка</t>
  </si>
  <si>
    <t>кг.</t>
  </si>
  <si>
    <t>ОБЩО ИЗГРАЖДАНЕ НА ВОДООТВЕЖДАЩИ СЪОРЪЖЕНИЯ</t>
  </si>
  <si>
    <t xml:space="preserve"> ПОДПОРНА СТЕНА 1 - 6,07 метра</t>
  </si>
  <si>
    <t>6.1.</t>
  </si>
  <si>
    <t>6.2.</t>
  </si>
  <si>
    <t>6.3.</t>
  </si>
  <si>
    <t>6.4.</t>
  </si>
  <si>
    <t>6.5.</t>
  </si>
  <si>
    <t>Подложен бетон 10 см В15</t>
  </si>
  <si>
    <t>6.6.</t>
  </si>
  <si>
    <t>Кофраж на основи</t>
  </si>
  <si>
    <t>6.7.</t>
  </si>
  <si>
    <t>Кофраж на стени</t>
  </si>
  <si>
    <t>6.8.</t>
  </si>
  <si>
    <t>Изготвяне и монтаж армировка на В420В</t>
  </si>
  <si>
    <t>6.9.</t>
  </si>
  <si>
    <t>Изготвяне и монтаж армировка на B235B</t>
  </si>
  <si>
    <t>6.10.</t>
  </si>
  <si>
    <t>Полагане на бетон в основи В30</t>
  </si>
  <si>
    <t>Полагане на бетон в стени В30</t>
  </si>
  <si>
    <t>Хидроизолация с битумен лак на гърба на стените</t>
  </si>
  <si>
    <t>PVC тръби Ø150 мм за барбакани с дължина 80 см</t>
  </si>
  <si>
    <t>Трошен камък за дренаж зад стени и уплътняване</t>
  </si>
  <si>
    <t>Обратен насип и уплътняване</t>
  </si>
  <si>
    <t>Извозване на земни маси на депо</t>
  </si>
  <si>
    <t>монтаж на бордюри (350х18х500) мм за шапка на стената</t>
  </si>
  <si>
    <t>Разваляне на съществуваща каменна подпорна стена</t>
  </si>
  <si>
    <t>ОБЩО  - ПОДПОРНА СТЕНА 1 - 6,07 метра</t>
  </si>
  <si>
    <t xml:space="preserve"> ПОДПОРНА СТЕНА 2 - 8,24 метра</t>
  </si>
  <si>
    <t>7.1.</t>
  </si>
  <si>
    <t>Изкоп земни почви</t>
  </si>
  <si>
    <t>7.2.</t>
  </si>
  <si>
    <t>Изкоп скални почви</t>
  </si>
  <si>
    <t>7.3.</t>
  </si>
  <si>
    <t>7.4.</t>
  </si>
  <si>
    <t>7.5.</t>
  </si>
  <si>
    <t>7.6.</t>
  </si>
  <si>
    <t>ОБЩО  - ПОДПОРНА СТЕНА 2 - 8,24 метра</t>
  </si>
  <si>
    <t xml:space="preserve"> ПОДПОРНА СТЕНА 3 - 2,97 метра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</si>
  <si>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</si>
  <si>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</si>
  <si>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</si>
  <si>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</si>
  <si>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</si>
  <si>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</si>
  <si>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</si>
  <si>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</si>
  <si>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</si>
  <si>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</si>
  <si>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8.11.</t>
  </si>
  <si>
    <t>8.12.</t>
  </si>
  <si>
    <t>8.13.</t>
  </si>
  <si>
    <t>8.14.</t>
  </si>
  <si>
    <t>8.15.</t>
  </si>
  <si>
    <t>8.16.</t>
  </si>
  <si>
    <t>8.17.</t>
  </si>
  <si>
    <t>8.18.</t>
  </si>
  <si>
    <t>ОБЩО  ПОДПОРНА СТЕНА 3 - 2,97 метра</t>
  </si>
  <si>
    <t>ПОДПОРНА СТЕНА 4 - 13,00 метра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</si>
  <si>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</si>
  <si>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</si>
  <si>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</si>
  <si>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</si>
  <si>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</si>
  <si>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</si>
  <si>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</si>
  <si>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</si>
  <si>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</si>
  <si>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</si>
  <si>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</si>
  <si>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</si>
  <si>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</si>
  <si>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</si>
  <si>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</si>
  <si>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</si>
  <si>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</si>
  <si>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</si>
  <si>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 xml:space="preserve"> ПОДПОРНА СТЕНА 5 - 22,76 метра</t>
  </si>
  <si>
    <t>10.1.</t>
  </si>
  <si>
    <t>10.2.</t>
  </si>
  <si>
    <t>10.3.</t>
  </si>
  <si>
    <t>10.4.</t>
  </si>
  <si>
    <t>10.5.</t>
  </si>
  <si>
    <t>10.6.</t>
  </si>
  <si>
    <t>10.7.</t>
  </si>
  <si>
    <t>10.8.</t>
  </si>
  <si>
    <t>10.9.</t>
  </si>
  <si>
    <t>10.10.</t>
  </si>
  <si>
    <t>10.11.</t>
  </si>
  <si>
    <t>10.12.</t>
  </si>
  <si>
    <t>10.13.</t>
  </si>
  <si>
    <t>10.14.</t>
  </si>
  <si>
    <t>10.15.</t>
  </si>
  <si>
    <t>10.16.</t>
  </si>
  <si>
    <t>10.17.</t>
  </si>
  <si>
    <t>10.18.</t>
  </si>
  <si>
    <t xml:space="preserve"> ПОДПОРНА СТЕНА 6 - 13,71 метра</t>
  </si>
  <si>
    <t>11.1.</t>
  </si>
  <si>
    <t>11.2.</t>
  </si>
  <si>
    <t>11.3.</t>
  </si>
  <si>
    <t>11.4.</t>
  </si>
  <si>
    <t>11.5.</t>
  </si>
  <si>
    <t>11.6.</t>
  </si>
  <si>
    <t>11.7.</t>
  </si>
  <si>
    <t>11.8.</t>
  </si>
  <si>
    <t>11.9.</t>
  </si>
  <si>
    <t>11.10.</t>
  </si>
  <si>
    <t>11.11.</t>
  </si>
  <si>
    <t>11.12.</t>
  </si>
  <si>
    <t>11.13.</t>
  </si>
  <si>
    <t>11.14.</t>
  </si>
  <si>
    <t>11.15.</t>
  </si>
  <si>
    <t>11.16.</t>
  </si>
  <si>
    <t>11.17.</t>
  </si>
  <si>
    <t>11.18.</t>
  </si>
  <si>
    <t>ДРЕНАЖ И ДЪЖДОПРИЕМНА КАНАЛИЗАЦИЯ</t>
  </si>
  <si>
    <t>12.1.</t>
  </si>
  <si>
    <t>12.2.</t>
  </si>
  <si>
    <t xml:space="preserve">Изкоп в скални почви с компресор </t>
  </si>
  <si>
    <t>12.3.</t>
  </si>
  <si>
    <t>12.4.</t>
  </si>
  <si>
    <t>12.5.</t>
  </si>
  <si>
    <t>12.6.</t>
  </si>
  <si>
    <t>Поставяне на дъждоприемни тръби SN8 Ф200 мм</t>
  </si>
  <si>
    <t>12.7.</t>
  </si>
  <si>
    <t>Поставяне на напречни дъждоприемни тръби SN8 Ф200 мм под пътната настилка</t>
  </si>
  <si>
    <t>12.8.</t>
  </si>
  <si>
    <t>12.9.</t>
  </si>
  <si>
    <t>12.10.</t>
  </si>
  <si>
    <t>Полагане на подложен бетон клас С 12/15 (В15) шахтите и надлъжните отводнители</t>
  </si>
  <si>
    <t>12.11.</t>
  </si>
  <si>
    <t>Поставяне на бетонови кръгли дъждоприемни шахти.</t>
  </si>
  <si>
    <t>12.12.</t>
  </si>
  <si>
    <t>Полагане на бетон клас С25/30 (В30) за направата на напречен отводнители.</t>
  </si>
  <si>
    <t>12.13.</t>
  </si>
  <si>
    <t>Повдигане или сваляне на решетки и шахти при асфалтова настилка</t>
  </si>
  <si>
    <t>12.14.</t>
  </si>
  <si>
    <t>Кофраж за напречни отводнители</t>
  </si>
  <si>
    <t>12.15.</t>
  </si>
  <si>
    <t>Поставяне на чугунени капаци на шахтите</t>
  </si>
  <si>
    <t>12.16.</t>
  </si>
  <si>
    <t>Поставяне на чугунени капаци на напречните отводнители</t>
  </si>
  <si>
    <t>ОБЩО ДРЕНАЖ И ДЪЖДОПРИЕМНА КАНАЛИЗАЦИЯ</t>
  </si>
  <si>
    <t>ЗАЩИТНИ ПРЕДПАЗНИ СИСТЕМИ И ПЕШЕХОДНИ ОГРАДИ</t>
  </si>
  <si>
    <t>13.1.</t>
  </si>
  <si>
    <t xml:space="preserve">Поставяне на тежък парапет </t>
  </si>
  <si>
    <t>ОБЩО ЗАЩИТНИ ПРЕДПАЗНИ СИСТЕМИ И ПЕШЕХОДНИ ОГРАДИ</t>
  </si>
  <si>
    <t>РЕКАПИТУЛАЦИЯ</t>
  </si>
  <si>
    <t>СТОЙНОСТ БЕЗ ДДС</t>
  </si>
  <si>
    <t>ДДС - 20%</t>
  </si>
  <si>
    <t>СТОЙНОСТ С ДДС</t>
  </si>
  <si>
    <t xml:space="preserve">Обект:  „Реконструкция на улична мрежа на с. Бяла река", общ. Рудозем </t>
  </si>
  <si>
    <t>Подобект: Реконструкция на улица от о.т. 245 до о.т. 231"</t>
  </si>
  <si>
    <t>КОЛИЧЕСТВЕНО-СТОЙНОСТНА   СМЕТКА</t>
  </si>
  <si>
    <t>№ по ред</t>
  </si>
  <si>
    <t>Видове СМР</t>
  </si>
  <si>
    <t>Коли-
чество</t>
  </si>
  <si>
    <t>І.ЗЕМНИ РАБОТИ</t>
  </si>
  <si>
    <t>Изкоп за пътища  в скални почви с къртач</t>
  </si>
  <si>
    <t>Изкоп за пътища в т. з. п.</t>
  </si>
  <si>
    <t>Направа насип за пътища</t>
  </si>
  <si>
    <t>Обратно засипване - канал бет. тръби ф 400</t>
  </si>
  <si>
    <t>Разваляне на асфалтобетонова настилка</t>
  </si>
  <si>
    <t>Разбиване на бетон</t>
  </si>
  <si>
    <t>Натоварване  земна,скална маса, развалена настилка и разбит бетон  на транспорт с багер</t>
  </si>
  <si>
    <t>Превоз земна,скална маса, развалена настилка и разбит бетон  на транспорт с багер</t>
  </si>
  <si>
    <t>Разриване  почви на депо с булдозер</t>
  </si>
  <si>
    <t>Фугиране с ЦПР същ. стени суха зидария</t>
  </si>
  <si>
    <t>Всичко Земни работи</t>
  </si>
  <si>
    <t>ІІ.ПЪТНИ РАБОТИ</t>
  </si>
  <si>
    <t>Направа на основа от трошен камък 0-63 - 30 см</t>
  </si>
  <si>
    <t>Направа пясъчно легло - 4 см</t>
  </si>
  <si>
    <t>Доставка и полагане на бетонови павета - 8 см, основно трасе и уширения</t>
  </si>
  <si>
    <r>
      <t>м</t>
    </r>
    <r>
      <rPr>
        <vertAlign val="superscript"/>
        <sz val="10"/>
        <rFont val="Arial"/>
        <family val="2"/>
        <charset val="204"/>
      </rPr>
      <t>2</t>
    </r>
    <r>
      <rPr>
        <b/>
        <sz val="10"/>
        <rFont val="Arial"/>
        <family val="2"/>
        <charset val="204"/>
      </rPr>
      <t/>
    </r>
  </si>
  <si>
    <t>Доставка и полагане на  бетонови бордюри 18/35/50 на бетонова основа</t>
  </si>
  <si>
    <t>Кофраж   за стени с прави повърхнини</t>
  </si>
  <si>
    <t>Кофраж шапки същ.подпорни стени</t>
  </si>
  <si>
    <t xml:space="preserve">Полагане бетон В 20 </t>
  </si>
  <si>
    <r>
      <t>м</t>
    </r>
    <r>
      <rPr>
        <vertAlign val="superscript"/>
        <sz val="10"/>
        <rFont val="Arial"/>
        <family val="2"/>
      </rPr>
      <t>3</t>
    </r>
  </si>
  <si>
    <t>Превоз на бетон</t>
  </si>
  <si>
    <t>Заготовка, доставка и монтаж железни скари по детайл</t>
  </si>
  <si>
    <t xml:space="preserve">Полагане на бетонови тръби ф 400 </t>
  </si>
  <si>
    <t>Всичко Пътни работи</t>
  </si>
  <si>
    <t>ІІІ. ТРЪБЕН ВОДОСТОК Ф 1000, км 0+074</t>
  </si>
  <si>
    <t>Изкоп за пътни и ж.п.съоръжения в земни почви неукрепен с дълб. 2- 4 м.</t>
  </si>
  <si>
    <t>Изкоп за пътни и ж.п.съоръжения в скални почви  с дълбочина  2- 4 м.</t>
  </si>
  <si>
    <t>Изкоп с къртач за дооформяне на изкопа</t>
  </si>
  <si>
    <t>Обратно засипване на изкопи с ограничени ширини ск. п.</t>
  </si>
  <si>
    <t>Уплътняване на  скални почви с пневма-тична трамбовка на пластове от 20 см.</t>
  </si>
  <si>
    <t>Натоварване  почви на транспорт с багер</t>
  </si>
  <si>
    <t xml:space="preserve">Превоз почви на  депо </t>
  </si>
  <si>
    <t xml:space="preserve">Разриване земни почви с булдозер на депо </t>
  </si>
  <si>
    <t>Кофраж за стени с прави повърхнини</t>
  </si>
  <si>
    <t>Кофраж за шапки на подпорни стени</t>
  </si>
  <si>
    <t>Бетон В 25 в основи и стени</t>
  </si>
  <si>
    <t xml:space="preserve">Превоз бетон </t>
  </si>
  <si>
    <t>Тръбен водосток ф 1000</t>
  </si>
  <si>
    <t>Битумен грунд</t>
  </si>
  <si>
    <t>Топло битумно лепило</t>
  </si>
  <si>
    <t>Глинен екран</t>
  </si>
  <si>
    <t>Облицовка от ломен камък на цим.р-р</t>
  </si>
  <si>
    <t>Ръчно нареден камък зад крила отток</t>
  </si>
  <si>
    <t>Стоманен парапет</t>
  </si>
  <si>
    <t>Всичко тръбен водосток ф 1000, км 0+074</t>
  </si>
  <si>
    <t>ІV. СИГНАЛИЗАЦИЯ С ПЪТНИ ЗНАЦИ</t>
  </si>
  <si>
    <t xml:space="preserve">Доставка и монтаж на стандартни пътни знаци </t>
  </si>
  <si>
    <r>
      <t>м</t>
    </r>
    <r>
      <rPr>
        <vertAlign val="superscript"/>
        <sz val="10"/>
        <rFont val="Arial"/>
        <family val="2"/>
      </rPr>
      <t>2</t>
    </r>
  </si>
  <si>
    <t>Укрепване на стандартни пътни знаци</t>
  </si>
  <si>
    <t xml:space="preserve">Всичко Сигнализация с пътни знаци </t>
  </si>
  <si>
    <t>Обект: "Реконструкция на уличната мрежа в с.Бърчево, общ.Рудозем"</t>
  </si>
  <si>
    <t>Подобект: "Реконструкция на улица от о.т.62 до о.т.74"</t>
  </si>
  <si>
    <t>Номер</t>
  </si>
  <si>
    <t>Поз.ПСД</t>
  </si>
  <si>
    <t>Шифър</t>
  </si>
  <si>
    <t>ЗЕМНИ РАБОТИ / *</t>
  </si>
  <si>
    <t>8101502212</t>
  </si>
  <si>
    <t>ИЗКОПИ ЗА ПЪТИЩА И ЖП 3000до6000М3/КМ В ЗЕМНИ ПОЧВИ МАШИННО &lt;&lt;01-05-005&gt;&gt;</t>
  </si>
  <si>
    <t>*000000001</t>
  </si>
  <si>
    <t>РАЗРУШАВАНЕ НА СТАРА АСФАЛТОВА  НАСТИЛКА</t>
  </si>
  <si>
    <t>8101403210</t>
  </si>
  <si>
    <t>НАТОВАРВАНЕ РАЗКОПАНА ЗЕМНА ПОЧВА НА ТРАНСПОРТ С БАГЕР &lt;&lt;01-04-032&gt;&gt;</t>
  </si>
  <si>
    <t>*925300006</t>
  </si>
  <si>
    <t>ПРЕВОЗ ПОЧВИ НА ДЕПО НА 10КМ</t>
  </si>
  <si>
    <t>8101409111</t>
  </si>
  <si>
    <t>РАЗРИВАНЕ ПОЧВИ НА ДЕПО С БУЛДОЗЕР &lt;&lt;01-04-063&gt;&gt;</t>
  </si>
  <si>
    <t>*</t>
  </si>
  <si>
    <t>ПЪТНИ РАБОТИ / *</t>
  </si>
  <si>
    <t>8103108000</t>
  </si>
  <si>
    <t>ТРОШЕНОКАМЕННА НАСТИЛКА ОТ НЕСОРТИРАН ТРОШЕН КАМЪК 0/63 &lt;&lt;03-01-008&gt;&gt;</t>
  </si>
  <si>
    <t>8103124120</t>
  </si>
  <si>
    <t>ВИДИМИ БЕТОНОВИ БОРДЮРИ 15/25 &lt;&lt;03-01-0331&gt;&gt;</t>
  </si>
  <si>
    <t>8103123300</t>
  </si>
  <si>
    <t>ВИДИМИ ВОДЕЩИ ИВИЦИ 25/50 &lt;&lt;03-01-031&gt;&gt;</t>
  </si>
  <si>
    <t>*000000003</t>
  </si>
  <si>
    <t>НАСТИЛКА БЕТОНОВИ ПАВЕТА 8СМ</t>
  </si>
  <si>
    <t>8243012000</t>
  </si>
  <si>
    <t>ПОДЛОЖКИ ОТ  ПЯСЪК 4СМ</t>
  </si>
  <si>
    <t>ОТВОДНЯВАНЕ / *</t>
  </si>
  <si>
    <t>8245341100</t>
  </si>
  <si>
    <t>.ЕДНОСТАВНИ УЛИЧНИ ОТТЦИ</t>
  </si>
  <si>
    <t>8104076260</t>
  </si>
  <si>
    <t>ПОЛАГАНЕ  ТРЪБИ ф200СМ &lt;&lt;04-07-038&gt;&gt;</t>
  </si>
  <si>
    <t>СЪОРЪЖЕНИЯ / *</t>
  </si>
  <si>
    <t>8101402210</t>
  </si>
  <si>
    <t>ИЗКОП С БАГЕР ЗЕМ.ПОЧВИ ПРИ НОРМ.У-ВИЯ НА ТРАНСПОРТ &lt;&lt;01-04-027&gt;&gt;</t>
  </si>
  <si>
    <t>8119013100</t>
  </si>
  <si>
    <t>КОФРАЖ ЗА ПРАВИ СТЕНИ</t>
  </si>
  <si>
    <t>8102050310</t>
  </si>
  <si>
    <t>КОФРАЖ ВСИЧКИ ВИДОВЕ СТОМАНОБЕТОННИ ПЛОЧИ ПРИ d=или&lt;15СМ &lt;&lt;02-05-003&gt;&gt;</t>
  </si>
  <si>
    <t>8102070150</t>
  </si>
  <si>
    <t>ПОЛАГАНЕ БЕТОН С20/25  &lt;&lt;02-07-004&gt;&gt;</t>
  </si>
  <si>
    <t>*593500007</t>
  </si>
  <si>
    <t>ПРЕВОЗ БЕТОН С АВТОБЕТОНОВОЗ</t>
  </si>
  <si>
    <t>8311143801</t>
  </si>
  <si>
    <t>МОНТАЖ МЕТ.ПАРАПЕТИ С МОНТ.М-НА 1 ГР. &lt;&lt;12-01-049&gt;&gt;</t>
  </si>
  <si>
    <t>СИГНАЛИЗАЦИЯ  / *</t>
  </si>
  <si>
    <t>8103131110</t>
  </si>
  <si>
    <t>ДОСТАВКА И МОНТАЖ ПЪТНИ ЗНАЦИ &lt;&lt;03-01-050&gt;&gt;</t>
  </si>
  <si>
    <t>*000000002</t>
  </si>
  <si>
    <t>УКРЕПВАНЕ ПЪТНИ ЗНАЦИ</t>
  </si>
  <si>
    <t xml:space="preserve">СИГНАЛИЗАЦИЯ </t>
  </si>
  <si>
    <t>РЕКОНСТРУКЦИЯ НА УЛИЦА ОТ О.Т.62 ДО О.Т.74 С.БЪРЧЕВО</t>
  </si>
  <si>
    <t>ОБЩО:</t>
  </si>
  <si>
    <t>ВСИЧКО:</t>
  </si>
  <si>
    <t>Подобект: "Реконструкция на улица от о.т.82 до о.т.121"</t>
  </si>
  <si>
    <t>РЕШЕТКИ ЗА СЪЩЕСТВУВАЩИ НЕСТАНДАРТНИ ОТТОЧНИ ШАХТИ</t>
  </si>
  <si>
    <t>8455470000</t>
  </si>
  <si>
    <t>ПОВДИГАНЕ НА ОТТОЧНИ  ШАХТИ</t>
  </si>
  <si>
    <t>КОФРАЖ ЗА СТЕНИ ШАПКИ СЪЩЕСТВУВАЩИ СТЕНИ &lt;&lt;02-05-003&gt;&gt;</t>
  </si>
  <si>
    <t>ПОЛАГАНЕ БЕТОН С20/25  «02-07-004&gt;&gt;</t>
  </si>
  <si>
    <t>СИГНАЛИЗАЦИЯ / *</t>
  </si>
  <si>
    <t>РЕКОНСТРУКЦИЯ НА УЛИЦА ОТ О.Т.82 ДО О.Т.121 - С.БЪРЧЕВО</t>
  </si>
  <si>
    <t>4.11.</t>
  </si>
  <si>
    <t>4.12.</t>
  </si>
  <si>
    <t>4.13.</t>
  </si>
  <si>
    <t>4.14.</t>
  </si>
  <si>
    <t>4.15.</t>
  </si>
  <si>
    <t>4.16.</t>
  </si>
  <si>
    <t>КОМУНИКАЦИОННИ МРЕЖИ И СЪОРЪЖЕНИЯ</t>
  </si>
  <si>
    <t>12.17.</t>
  </si>
  <si>
    <t>12.18.</t>
  </si>
  <si>
    <t>13.2.</t>
  </si>
  <si>
    <t>ПЪТНО ПЛАТНО</t>
  </si>
  <si>
    <t>I. ПЪТНО ПЛАТНО</t>
  </si>
  <si>
    <t>II. КОМУНИКАЦИИ И СЪОРЪЖЕНИЯ</t>
  </si>
  <si>
    <t>Изпитване на канализация фи-400</t>
  </si>
  <si>
    <t>Съставил: ………….</t>
  </si>
  <si>
    <t>791.00</t>
  </si>
  <si>
    <t xml:space="preserve"> ОБЩО ПОДПОРНА СТЕНА 4 - 13,00 метра</t>
  </si>
  <si>
    <t>ОБЩО ПОДПОРНА СТЕНА 5 - 22,76 метра</t>
  </si>
  <si>
    <t>ОБЩО ПОДПОРНА СТЕНА 6 - 13,71 метра</t>
  </si>
  <si>
    <t>Количествено стойностна сметка: Реконструкция на улица "Трамповска" в с. Чепинци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</si>
</sst>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_-* #,##0.00&quot; лв&quot;_-;\-* #,##0.00&quot; лв&quot;_-;_-* \-??&quot; лв&quot;_-;_-@_-"/>
    <numFmt numFmtId="166" formatCode="##0.00"/>
    <numFmt numFmtId="167" formatCode="_-* #,##0.00\ &quot;лв&quot;_-;\-* #,##0.00\ &quot;лв&quot;_-;_-* &quot;-&quot;??\ &quot;лв&quot;_-;_-@_-"/>
  </numFmts>
  <fonts count="26" x14ac:knownFonts="1">
    <font>
      <sz val="10"/>
      <name val="Arial"/>
      <charset val="204"/>
    </font>
    <font>
      <b/>
      <sz val="10"/>
      <name val="Arial"/>
      <family val="2"/>
      <charset val="204"/>
    </font>
    <font>
      <sz val="8"/>
      <name val="Arial"/>
      <charset val="204"/>
    </font>
    <font>
      <b/>
      <i/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sz val="8"/>
      <name val="Arial"/>
      <family val="2"/>
      <charset val="204"/>
    </font>
    <font>
      <sz val="11"/>
      <color indexed="17"/>
      <name val="Calibri"/>
      <family val="2"/>
      <charset val="204"/>
    </font>
    <font>
      <sz val="11"/>
      <name val="Calibri"/>
      <family val="2"/>
      <charset val="204"/>
    </font>
    <font>
      <vertAlign val="superscript"/>
      <sz val="10"/>
      <name val="Arial"/>
      <family val="2"/>
      <charset val="204"/>
    </font>
    <font>
      <sz val="12"/>
      <name val="Calibri"/>
      <family val="2"/>
      <charset val="204"/>
    </font>
    <font>
      <b/>
      <sz val="10"/>
      <name val="Arial"/>
      <family val="2"/>
    </font>
    <font>
      <sz val="11"/>
      <color theme="1"/>
      <name val="Calibri"/>
      <family val="2"/>
      <charset val="204"/>
    </font>
    <font>
      <sz val="10"/>
      <name val="Arial"/>
      <family val="2"/>
    </font>
    <font>
      <vertAlign val="superscript"/>
      <sz val="10"/>
      <color theme="1"/>
      <name val="Arial"/>
      <family val="2"/>
      <charset val="204"/>
    </font>
    <font>
      <b/>
      <u/>
      <sz val="10"/>
      <name val="Arial"/>
      <family val="2"/>
      <charset val="204"/>
    </font>
    <font>
      <vertAlign val="superscript"/>
      <sz val="10"/>
      <name val="Arial"/>
      <family val="2"/>
    </font>
    <font>
      <b/>
      <sz val="14"/>
      <name val="Arial"/>
      <family val="2"/>
      <charset val="204"/>
    </font>
    <font>
      <sz val="12"/>
      <name val="Arial"/>
      <family val="2"/>
      <charset val="204"/>
    </font>
    <font>
      <b/>
      <sz val="16"/>
      <color theme="1"/>
      <name val="Arial"/>
      <family val="2"/>
      <charset val="204"/>
    </font>
    <font>
      <b/>
      <sz val="12"/>
      <color theme="1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theme="0" tint="-0.34998626667073579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23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 style="dashed">
        <color auto="1"/>
      </top>
      <bottom/>
      <diagonal/>
    </border>
    <border>
      <left style="thin">
        <color auto="1"/>
      </left>
      <right/>
      <top style="double">
        <color auto="1"/>
      </top>
      <bottom style="dashed">
        <color auto="1"/>
      </bottom>
      <diagonal/>
    </border>
    <border>
      <left/>
      <right/>
      <top style="double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dashed">
        <color auto="1"/>
      </bottom>
      <diagonal/>
    </border>
    <border>
      <left/>
      <right style="thin">
        <color indexed="64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/>
      <right/>
      <top style="dashed">
        <color auto="1"/>
      </top>
      <bottom style="thin">
        <color auto="1"/>
      </bottom>
      <diagonal/>
    </border>
    <border>
      <left/>
      <right style="thin">
        <color indexed="64"/>
      </right>
      <top style="dashed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8">
    <xf numFmtId="0" fontId="0" fillId="0" borderId="0"/>
    <xf numFmtId="0" fontId="4" fillId="0" borderId="0"/>
    <xf numFmtId="165" fontId="4" fillId="0" borderId="0" applyFill="0" applyBorder="0" applyAlignment="0" applyProtection="0"/>
    <xf numFmtId="0" fontId="12" fillId="4" borderId="0" applyNumberFormat="0" applyBorder="0" applyAlignment="0" applyProtection="0"/>
    <xf numFmtId="0" fontId="4" fillId="0" borderId="0"/>
    <xf numFmtId="0" fontId="18" fillId="0" borderId="0"/>
    <xf numFmtId="167" fontId="18" fillId="0" borderId="0" applyFill="0" applyBorder="0" applyAlignment="0" applyProtection="0"/>
    <xf numFmtId="0" fontId="4" fillId="0" borderId="0"/>
  </cellStyleXfs>
  <cellXfs count="321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quotePrefix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quotePrefix="1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164" fontId="0" fillId="0" borderId="1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2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1" fillId="0" borderId="1" xfId="0" applyFont="1" applyBorder="1"/>
    <xf numFmtId="2" fontId="1" fillId="0" borderId="1" xfId="0" applyNumberFormat="1" applyFont="1" applyBorder="1"/>
    <xf numFmtId="0" fontId="1" fillId="0" borderId="0" xfId="0" applyFont="1" applyAlignment="1">
      <alignment horizontal="center"/>
    </xf>
    <xf numFmtId="0" fontId="0" fillId="0" borderId="1" xfId="0" quotePrefix="1" applyBorder="1" applyAlignment="1">
      <alignment horizontal="right" wrapText="1"/>
    </xf>
    <xf numFmtId="2" fontId="3" fillId="0" borderId="0" xfId="0" applyNumberFormat="1" applyFont="1" applyAlignment="1">
      <alignment horizontal="left"/>
    </xf>
    <xf numFmtId="0" fontId="0" fillId="0" borderId="0" xfId="0" applyBorder="1"/>
    <xf numFmtId="2" fontId="0" fillId="0" borderId="0" xfId="0" applyNumberFormat="1"/>
    <xf numFmtId="0" fontId="4" fillId="0" borderId="1" xfId="0" quotePrefix="1" applyFont="1" applyBorder="1" applyAlignment="1">
      <alignment wrapText="1"/>
    </xf>
    <xf numFmtId="0" fontId="0" fillId="0" borderId="1" xfId="0" quotePrefix="1" applyBorder="1"/>
    <xf numFmtId="2" fontId="0" fillId="0" borderId="1" xfId="0" applyNumberFormat="1" applyBorder="1"/>
    <xf numFmtId="0" fontId="4" fillId="0" borderId="2" xfId="1" applyBorder="1"/>
    <xf numFmtId="49" fontId="11" fillId="2" borderId="2" xfId="1" applyNumberFormat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4" fillId="0" borderId="2" xfId="1" applyFill="1" applyBorder="1"/>
    <xf numFmtId="1" fontId="13" fillId="0" borderId="2" xfId="3" applyNumberFormat="1" applyFont="1" applyFill="1" applyBorder="1" applyAlignment="1" applyProtection="1">
      <alignment horizontal="right" vertical="center" wrapText="1"/>
    </xf>
    <xf numFmtId="0" fontId="4" fillId="0" borderId="2" xfId="1" applyFont="1" applyFill="1" applyBorder="1" applyAlignment="1">
      <alignment horizontal="left" vertical="top" wrapText="1"/>
    </xf>
    <xf numFmtId="0" fontId="4" fillId="0" borderId="2" xfId="1" applyFont="1" applyFill="1" applyBorder="1" applyAlignment="1">
      <alignment horizontal="center"/>
    </xf>
    <xf numFmtId="166" fontId="4" fillId="0" borderId="2" xfId="1" applyNumberFormat="1" applyFont="1" applyFill="1" applyBorder="1" applyAlignment="1">
      <alignment horizontal="center"/>
    </xf>
    <xf numFmtId="1" fontId="13" fillId="0" borderId="3" xfId="3" applyNumberFormat="1" applyFont="1" applyFill="1" applyBorder="1" applyAlignment="1" applyProtection="1">
      <alignment horizontal="right" vertical="center" wrapText="1"/>
    </xf>
    <xf numFmtId="0" fontId="4" fillId="0" borderId="4" xfId="1" applyFont="1" applyFill="1" applyBorder="1" applyAlignment="1">
      <alignment horizontal="left" vertical="top" wrapText="1"/>
    </xf>
    <xf numFmtId="0" fontId="4" fillId="0" borderId="4" xfId="1" applyFont="1" applyFill="1" applyBorder="1" applyAlignment="1">
      <alignment horizontal="center"/>
    </xf>
    <xf numFmtId="166" fontId="4" fillId="0" borderId="4" xfId="1" applyNumberFormat="1" applyFont="1" applyFill="1" applyBorder="1" applyAlignment="1">
      <alignment horizontal="center"/>
    </xf>
    <xf numFmtId="166" fontId="1" fillId="0" borderId="5" xfId="1" applyNumberFormat="1" applyFont="1" applyFill="1" applyBorder="1" applyAlignment="1">
      <alignment horizontal="center"/>
    </xf>
    <xf numFmtId="0" fontId="4" fillId="5" borderId="2" xfId="1" applyFill="1" applyBorder="1"/>
    <xf numFmtId="166" fontId="1" fillId="0" borderId="2" xfId="1" applyNumberFormat="1" applyFont="1" applyFill="1" applyBorder="1" applyAlignment="1">
      <alignment horizontal="center"/>
    </xf>
    <xf numFmtId="1" fontId="13" fillId="6" borderId="2" xfId="3" applyNumberFormat="1" applyFont="1" applyFill="1" applyBorder="1" applyAlignment="1" applyProtection="1">
      <alignment horizontal="right" vertical="center" wrapText="1"/>
    </xf>
    <xf numFmtId="0" fontId="4" fillId="0" borderId="2" xfId="1" applyFont="1" applyFill="1" applyBorder="1" applyAlignment="1">
      <alignment horizontal="center" vertical="center"/>
    </xf>
    <xf numFmtId="166" fontId="4" fillId="0" borderId="2" xfId="1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 wrapText="1"/>
    </xf>
    <xf numFmtId="0" fontId="4" fillId="0" borderId="1" xfId="4" applyBorder="1"/>
    <xf numFmtId="0" fontId="4" fillId="0" borderId="1" xfId="4" applyBorder="1" applyAlignment="1">
      <alignment wrapText="1"/>
    </xf>
    <xf numFmtId="0" fontId="4" fillId="0" borderId="1" xfId="4" applyBorder="1" applyAlignment="1">
      <alignment horizontal="center"/>
    </xf>
    <xf numFmtId="2" fontId="4" fillId="0" borderId="1" xfId="4" applyNumberFormat="1" applyBorder="1" applyAlignment="1">
      <alignment horizontal="center"/>
    </xf>
    <xf numFmtId="0" fontId="4" fillId="0" borderId="9" xfId="4" applyBorder="1"/>
    <xf numFmtId="0" fontId="4" fillId="0" borderId="9" xfId="4" applyBorder="1" applyAlignment="1">
      <alignment wrapText="1"/>
    </xf>
    <xf numFmtId="0" fontId="4" fillId="0" borderId="9" xfId="4" applyBorder="1" applyAlignment="1">
      <alignment horizontal="center"/>
    </xf>
    <xf numFmtId="166" fontId="5" fillId="0" borderId="2" xfId="1" applyNumberFormat="1" applyFont="1" applyFill="1" applyBorder="1" applyAlignment="1">
      <alignment horizontal="center"/>
    </xf>
    <xf numFmtId="1" fontId="13" fillId="8" borderId="2" xfId="3" applyNumberFormat="1" applyFont="1" applyFill="1" applyBorder="1" applyAlignment="1" applyProtection="1">
      <alignment horizontal="right" vertical="center" wrapText="1"/>
    </xf>
    <xf numFmtId="0" fontId="4" fillId="0" borderId="1" xfId="1" applyFont="1" applyFill="1" applyBorder="1" applyAlignment="1">
      <alignment horizontal="left" vertical="top" wrapText="1"/>
    </xf>
    <xf numFmtId="0" fontId="4" fillId="0" borderId="0" xfId="1" applyFont="1" applyFill="1" applyBorder="1" applyAlignment="1">
      <alignment horizontal="left" vertical="top" wrapText="1"/>
    </xf>
    <xf numFmtId="0" fontId="4" fillId="0" borderId="10" xfId="1" applyFill="1" applyBorder="1"/>
    <xf numFmtId="1" fontId="13" fillId="0" borderId="10" xfId="3" applyNumberFormat="1" applyFont="1" applyFill="1" applyBorder="1" applyAlignment="1" applyProtection="1">
      <alignment horizontal="right" vertical="center" wrapText="1"/>
    </xf>
    <xf numFmtId="0" fontId="4" fillId="0" borderId="10" xfId="1" applyFont="1" applyFill="1" applyBorder="1" applyAlignment="1">
      <alignment horizontal="left" vertical="top" wrapText="1"/>
    </xf>
    <xf numFmtId="0" fontId="4" fillId="0" borderId="10" xfId="1" applyFont="1" applyFill="1" applyBorder="1" applyAlignment="1">
      <alignment horizontal="center"/>
    </xf>
    <xf numFmtId="166" fontId="4" fillId="0" borderId="10" xfId="1" applyNumberFormat="1" applyFont="1" applyFill="1" applyBorder="1" applyAlignment="1">
      <alignment horizontal="center"/>
    </xf>
    <xf numFmtId="0" fontId="4" fillId="0" borderId="11" xfId="1" applyFill="1" applyBorder="1"/>
    <xf numFmtId="1" fontId="13" fillId="0" borderId="12" xfId="3" applyNumberFormat="1" applyFont="1" applyFill="1" applyBorder="1" applyAlignment="1" applyProtection="1">
      <alignment horizontal="right" vertical="center" wrapText="1"/>
    </xf>
    <xf numFmtId="0" fontId="4" fillId="0" borderId="12" xfId="1" applyFont="1" applyFill="1" applyBorder="1" applyAlignment="1">
      <alignment horizontal="left" vertical="top" wrapText="1"/>
    </xf>
    <xf numFmtId="0" fontId="4" fillId="0" borderId="12" xfId="1" applyFont="1" applyFill="1" applyBorder="1" applyAlignment="1">
      <alignment horizontal="center"/>
    </xf>
    <xf numFmtId="166" fontId="4" fillId="0" borderId="12" xfId="1" applyNumberFormat="1" applyFont="1" applyFill="1" applyBorder="1" applyAlignment="1">
      <alignment horizontal="center"/>
    </xf>
    <xf numFmtId="166" fontId="4" fillId="0" borderId="13" xfId="1" applyNumberFormat="1" applyFont="1" applyFill="1" applyBorder="1" applyAlignment="1">
      <alignment horizontal="center"/>
    </xf>
    <xf numFmtId="166" fontId="1" fillId="0" borderId="1" xfId="1" applyNumberFormat="1" applyFont="1" applyFill="1" applyBorder="1" applyAlignment="1">
      <alignment horizontal="center"/>
    </xf>
    <xf numFmtId="2" fontId="16" fillId="9" borderId="16" xfId="1" applyNumberFormat="1" applyFont="1" applyFill="1" applyBorder="1"/>
    <xf numFmtId="1" fontId="13" fillId="8" borderId="2" xfId="3" applyNumberFormat="1" applyFont="1" applyFill="1" applyBorder="1" applyAlignment="1" applyProtection="1">
      <alignment horizontal="left" vertical="center" wrapText="1"/>
    </xf>
    <xf numFmtId="0" fontId="4" fillId="0" borderId="17" xfId="1" applyFill="1" applyBorder="1"/>
    <xf numFmtId="1" fontId="13" fillId="0" borderId="18" xfId="3" applyNumberFormat="1" applyFont="1" applyFill="1" applyBorder="1" applyAlignment="1" applyProtection="1">
      <alignment horizontal="right" vertical="center" wrapText="1"/>
    </xf>
    <xf numFmtId="0" fontId="4" fillId="5" borderId="19" xfId="1" applyFill="1" applyBorder="1"/>
    <xf numFmtId="0" fontId="0" fillId="0" borderId="10" xfId="0" applyFill="1" applyBorder="1"/>
    <xf numFmtId="0" fontId="0" fillId="0" borderId="9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center"/>
    </xf>
    <xf numFmtId="166" fontId="0" fillId="0" borderId="10" xfId="0" applyNumberFormat="1" applyFont="1" applyFill="1" applyBorder="1" applyAlignment="1">
      <alignment horizontal="center"/>
    </xf>
    <xf numFmtId="1" fontId="13" fillId="0" borderId="1" xfId="3" applyNumberFormat="1" applyFont="1" applyFill="1" applyBorder="1" applyAlignment="1" applyProtection="1">
      <alignment horizontal="right" vertical="center" wrapText="1"/>
    </xf>
    <xf numFmtId="0" fontId="4" fillId="0" borderId="1" xfId="1" applyFont="1" applyFill="1" applyBorder="1" applyAlignment="1">
      <alignment horizontal="center"/>
    </xf>
    <xf numFmtId="166" fontId="4" fillId="0" borderId="1" xfId="1" applyNumberFormat="1" applyFont="1" applyFill="1" applyBorder="1" applyAlignment="1">
      <alignment horizontal="center"/>
    </xf>
    <xf numFmtId="0" fontId="4" fillId="7" borderId="11" xfId="1" applyFill="1" applyBorder="1"/>
    <xf numFmtId="1" fontId="13" fillId="7" borderId="12" xfId="3" applyNumberFormat="1" applyFont="1" applyFill="1" applyBorder="1" applyAlignment="1" applyProtection="1">
      <alignment horizontal="right" vertical="center" wrapText="1"/>
    </xf>
    <xf numFmtId="0" fontId="4" fillId="7" borderId="12" xfId="1" applyFont="1" applyFill="1" applyBorder="1" applyAlignment="1">
      <alignment horizontal="left" vertical="top" wrapText="1"/>
    </xf>
    <xf numFmtId="0" fontId="4" fillId="7" borderId="12" xfId="1" applyFont="1" applyFill="1" applyBorder="1" applyAlignment="1">
      <alignment horizontal="center"/>
    </xf>
    <xf numFmtId="166" fontId="4" fillId="7" borderId="12" xfId="1" applyNumberFormat="1" applyFont="1" applyFill="1" applyBorder="1" applyAlignment="1">
      <alignment horizontal="center"/>
    </xf>
    <xf numFmtId="166" fontId="1" fillId="7" borderId="13" xfId="1" applyNumberFormat="1" applyFont="1" applyFill="1" applyBorder="1" applyAlignment="1">
      <alignment horizontal="center"/>
    </xf>
    <xf numFmtId="0" fontId="0" fillId="0" borderId="2" xfId="0" applyBorder="1"/>
    <xf numFmtId="49" fontId="11" fillId="2" borderId="2" xfId="0" applyNumberFormat="1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center"/>
    </xf>
    <xf numFmtId="166" fontId="0" fillId="0" borderId="2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7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4" fontId="7" fillId="0" borderId="26" xfId="0" applyNumberFormat="1" applyFont="1" applyBorder="1" applyAlignment="1">
      <alignment horizontal="center" vertical="center" wrapText="1"/>
    </xf>
    <xf numFmtId="4" fontId="7" fillId="0" borderId="26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vertical="center" wrapText="1"/>
    </xf>
    <xf numFmtId="4" fontId="6" fillId="0" borderId="27" xfId="0" applyNumberFormat="1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vertical="center" wrapText="1"/>
    </xf>
    <xf numFmtId="4" fontId="6" fillId="0" borderId="28" xfId="0" applyNumberFormat="1" applyFont="1" applyFill="1" applyBorder="1" applyAlignment="1">
      <alignment horizontal="center" vertical="center"/>
    </xf>
    <xf numFmtId="4" fontId="7" fillId="11" borderId="1" xfId="0" applyNumberFormat="1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vertical="center" wrapText="1"/>
    </xf>
    <xf numFmtId="4" fontId="6" fillId="0" borderId="29" xfId="0" applyNumberFormat="1" applyFont="1" applyFill="1" applyBorder="1" applyAlignment="1">
      <alignment horizontal="center" vertical="center" wrapText="1"/>
    </xf>
    <xf numFmtId="16" fontId="6" fillId="0" borderId="28" xfId="0" applyNumberFormat="1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vertical="center" wrapText="1"/>
    </xf>
    <xf numFmtId="4" fontId="6" fillId="0" borderId="30" xfId="0" applyNumberFormat="1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vertical="center" wrapText="1"/>
    </xf>
    <xf numFmtId="4" fontId="6" fillId="0" borderId="31" xfId="0" applyNumberFormat="1" applyFont="1" applyFill="1" applyBorder="1" applyAlignment="1">
      <alignment horizontal="center" vertical="center"/>
    </xf>
    <xf numFmtId="16" fontId="6" fillId="0" borderId="27" xfId="0" applyNumberFormat="1" applyFont="1" applyFill="1" applyBorder="1" applyAlignment="1">
      <alignment horizontal="center" vertical="center"/>
    </xf>
    <xf numFmtId="4" fontId="6" fillId="12" borderId="27" xfId="0" applyNumberFormat="1" applyFont="1" applyFill="1" applyBorder="1" applyAlignment="1">
      <alignment horizontal="center" vertical="center"/>
    </xf>
    <xf numFmtId="4" fontId="7" fillId="11" borderId="35" xfId="0" applyNumberFormat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4" fontId="6" fillId="0" borderId="36" xfId="0" applyNumberFormat="1" applyFont="1" applyFill="1" applyBorder="1" applyAlignment="1">
      <alignment horizontal="center" vertical="center" wrapText="1"/>
    </xf>
    <xf numFmtId="4" fontId="6" fillId="0" borderId="28" xfId="0" applyNumberFormat="1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justify" vertical="center" wrapText="1"/>
    </xf>
    <xf numFmtId="0" fontId="6" fillId="0" borderId="36" xfId="0" applyFont="1" applyFill="1" applyBorder="1" applyAlignment="1">
      <alignment horizontal="center" vertical="center" wrapText="1"/>
    </xf>
    <xf numFmtId="4" fontId="6" fillId="0" borderId="36" xfId="0" applyNumberFormat="1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justify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wrapText="1"/>
    </xf>
    <xf numFmtId="2" fontId="6" fillId="0" borderId="27" xfId="0" applyNumberFormat="1" applyFont="1" applyFill="1" applyBorder="1" applyAlignment="1">
      <alignment horizontal="center" vertical="center" wrapText="1"/>
    </xf>
    <xf numFmtId="2" fontId="6" fillId="0" borderId="28" xfId="0" applyNumberFormat="1" applyFont="1" applyFill="1" applyBorder="1" applyAlignment="1">
      <alignment horizontal="center" vertical="center" wrapText="1"/>
    </xf>
    <xf numFmtId="17" fontId="6" fillId="0" borderId="28" xfId="0" applyNumberFormat="1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 wrapText="1"/>
    </xf>
    <xf numFmtId="2" fontId="6" fillId="0" borderId="31" xfId="0" applyNumberFormat="1" applyFont="1" applyFill="1" applyBorder="1" applyAlignment="1">
      <alignment horizontal="center" vertical="center" wrapText="1"/>
    </xf>
    <xf numFmtId="17" fontId="6" fillId="0" borderId="36" xfId="0" applyNumberFormat="1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4" fontId="6" fillId="0" borderId="0" xfId="0" applyNumberFormat="1" applyFont="1"/>
    <xf numFmtId="4" fontId="6" fillId="0" borderId="0" xfId="0" applyNumberFormat="1" applyFont="1" applyAlignment="1">
      <alignment horizontal="right"/>
    </xf>
    <xf numFmtId="0" fontId="3" fillId="0" borderId="0" xfId="7" applyFont="1" applyBorder="1" applyAlignment="1">
      <alignment vertical="center" wrapText="1"/>
    </xf>
    <xf numFmtId="0" fontId="3" fillId="0" borderId="0" xfId="7" applyFont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4" fillId="0" borderId="0" xfId="7" applyFont="1" applyAlignment="1">
      <alignment horizontal="center" vertical="center"/>
    </xf>
    <xf numFmtId="0" fontId="4" fillId="0" borderId="0" xfId="7" applyFont="1" applyAlignment="1">
      <alignment vertical="center"/>
    </xf>
    <xf numFmtId="0" fontId="4" fillId="0" borderId="0" xfId="7" applyFont="1" applyAlignment="1">
      <alignment horizontal="right" vertical="center"/>
    </xf>
    <xf numFmtId="0" fontId="1" fillId="0" borderId="0" xfId="7" applyFont="1" applyAlignment="1">
      <alignment horizontal="center" vertical="center"/>
    </xf>
    <xf numFmtId="0" fontId="3" fillId="0" borderId="55" xfId="7" applyFont="1" applyBorder="1" applyAlignment="1">
      <alignment vertical="center" wrapText="1"/>
    </xf>
    <xf numFmtId="0" fontId="4" fillId="0" borderId="62" xfId="7" applyFont="1" applyBorder="1" applyAlignment="1">
      <alignment horizontal="center" vertical="center"/>
    </xf>
    <xf numFmtId="0" fontId="1" fillId="0" borderId="63" xfId="7" applyFont="1" applyBorder="1" applyAlignment="1">
      <alignment horizontal="center" vertical="center"/>
    </xf>
    <xf numFmtId="0" fontId="4" fillId="0" borderId="63" xfId="7" applyFont="1" applyBorder="1" applyAlignment="1">
      <alignment vertical="center"/>
    </xf>
    <xf numFmtId="1" fontId="1" fillId="0" borderId="63" xfId="7" applyNumberFormat="1" applyFont="1" applyBorder="1" applyAlignment="1">
      <alignment horizontal="right" vertical="center"/>
    </xf>
    <xf numFmtId="0" fontId="3" fillId="0" borderId="57" xfId="7" applyFont="1" applyBorder="1" applyAlignment="1">
      <alignment vertical="center" wrapText="1"/>
    </xf>
    <xf numFmtId="0" fontId="3" fillId="0" borderId="64" xfId="7" applyFont="1" applyBorder="1" applyAlignment="1">
      <alignment vertical="center" wrapText="1"/>
    </xf>
    <xf numFmtId="0" fontId="4" fillId="0" borderId="65" xfId="7" applyFont="1" applyBorder="1" applyAlignment="1">
      <alignment horizontal="center" vertical="center"/>
    </xf>
    <xf numFmtId="0" fontId="1" fillId="0" borderId="35" xfId="7" applyFont="1" applyBorder="1" applyAlignment="1">
      <alignment horizontal="center" vertical="center"/>
    </xf>
    <xf numFmtId="0" fontId="4" fillId="0" borderId="35" xfId="7" applyFont="1" applyBorder="1" applyAlignment="1">
      <alignment vertical="center"/>
    </xf>
    <xf numFmtId="164" fontId="1" fillId="0" borderId="35" xfId="7" applyNumberFormat="1" applyFont="1" applyBorder="1" applyAlignment="1">
      <alignment horizontal="right" vertical="center"/>
    </xf>
    <xf numFmtId="0" fontId="3" fillId="0" borderId="35" xfId="7" applyFont="1" applyBorder="1" applyAlignment="1">
      <alignment vertical="center" wrapText="1"/>
    </xf>
    <xf numFmtId="0" fontId="3" fillId="0" borderId="66" xfId="7" applyFont="1" applyBorder="1" applyAlignment="1">
      <alignment vertical="center" wrapText="1"/>
    </xf>
    <xf numFmtId="0" fontId="4" fillId="0" borderId="65" xfId="7" applyFont="1" applyFill="1" applyBorder="1" applyAlignment="1">
      <alignment horizontal="center" vertical="center"/>
    </xf>
    <xf numFmtId="0" fontId="4" fillId="0" borderId="35" xfId="7" applyFont="1" applyBorder="1" applyAlignment="1">
      <alignment horizontal="center" vertical="center"/>
    </xf>
    <xf numFmtId="164" fontId="4" fillId="0" borderId="35" xfId="7" applyNumberFormat="1" applyFont="1" applyBorder="1" applyAlignment="1">
      <alignment horizontal="center" vertical="center"/>
    </xf>
    <xf numFmtId="2" fontId="4" fillId="0" borderId="34" xfId="7" applyNumberFormat="1" applyFont="1" applyBorder="1" applyAlignment="1">
      <alignment horizontal="center" vertical="center"/>
    </xf>
    <xf numFmtId="2" fontId="4" fillId="0" borderId="66" xfId="7" applyNumberFormat="1" applyFont="1" applyBorder="1" applyAlignment="1">
      <alignment horizontal="center" vertical="center" wrapText="1"/>
    </xf>
    <xf numFmtId="0" fontId="4" fillId="0" borderId="35" xfId="0" applyFont="1" applyBorder="1" applyAlignment="1">
      <alignment vertical="center"/>
    </xf>
    <xf numFmtId="0" fontId="0" fillId="0" borderId="35" xfId="0" applyBorder="1" applyAlignment="1">
      <alignment vertical="center"/>
    </xf>
    <xf numFmtId="0" fontId="4" fillId="0" borderId="34" xfId="7" applyFont="1" applyBorder="1" applyAlignment="1">
      <alignment horizontal="center" vertical="center" wrapText="1"/>
    </xf>
    <xf numFmtId="0" fontId="4" fillId="0" borderId="34" xfId="7" applyFont="1" applyBorder="1" applyAlignment="1">
      <alignment horizontal="center" vertical="center"/>
    </xf>
    <xf numFmtId="2" fontId="4" fillId="0" borderId="35" xfId="7" applyNumberFormat="1" applyFont="1" applyFill="1" applyBorder="1" applyAlignment="1">
      <alignment horizontal="left" vertical="center" wrapText="1"/>
    </xf>
    <xf numFmtId="0" fontId="1" fillId="0" borderId="35" xfId="0" applyFont="1" applyBorder="1" applyAlignment="1">
      <alignment horizontal="right" vertical="center"/>
    </xf>
    <xf numFmtId="0" fontId="1" fillId="0" borderId="66" xfId="7" applyFont="1" applyBorder="1" applyAlignment="1">
      <alignment horizontal="center" vertical="center"/>
    </xf>
    <xf numFmtId="0" fontId="4" fillId="0" borderId="66" xfId="7" applyFont="1" applyBorder="1" applyAlignment="1">
      <alignment horizontal="center" vertical="center"/>
    </xf>
    <xf numFmtId="2" fontId="4" fillId="0" borderId="66" xfId="7" applyNumberFormat="1" applyFont="1" applyBorder="1" applyAlignment="1">
      <alignment horizontal="center" vertical="center"/>
    </xf>
    <xf numFmtId="164" fontId="4" fillId="0" borderId="35" xfId="7" applyNumberFormat="1" applyFont="1" applyFill="1" applyBorder="1" applyAlignment="1">
      <alignment horizontal="center" vertical="center"/>
    </xf>
    <xf numFmtId="0" fontId="4" fillId="0" borderId="35" xfId="7" applyFont="1" applyBorder="1" applyAlignment="1">
      <alignment vertical="center" wrapText="1"/>
    </xf>
    <xf numFmtId="0" fontId="4" fillId="0" borderId="35" xfId="7" applyFont="1" applyFill="1" applyBorder="1" applyAlignment="1">
      <alignment horizontal="center" vertical="center"/>
    </xf>
    <xf numFmtId="0" fontId="0" fillId="0" borderId="35" xfId="0" applyBorder="1" applyAlignment="1">
      <alignment vertical="center" wrapText="1"/>
    </xf>
    <xf numFmtId="0" fontId="4" fillId="0" borderId="0" xfId="7" applyFont="1" applyBorder="1" applyAlignment="1">
      <alignment horizontal="center" vertical="center"/>
    </xf>
    <xf numFmtId="0" fontId="4" fillId="0" borderId="35" xfId="7" applyFont="1" applyFill="1" applyBorder="1" applyAlignment="1">
      <alignment horizontal="left" vertical="center" wrapText="1"/>
    </xf>
    <xf numFmtId="0" fontId="18" fillId="0" borderId="35" xfId="7" applyFont="1" applyFill="1" applyBorder="1" applyAlignment="1">
      <alignment horizontal="center" vertical="center" wrapText="1"/>
    </xf>
    <xf numFmtId="0" fontId="1" fillId="0" borderId="35" xfId="7" applyFont="1" applyBorder="1" applyAlignment="1">
      <alignment horizontal="right" vertical="center"/>
    </xf>
    <xf numFmtId="2" fontId="4" fillId="0" borderId="34" xfId="7" applyNumberFormat="1" applyFont="1" applyFill="1" applyBorder="1" applyAlignment="1">
      <alignment horizontal="center" vertical="center"/>
    </xf>
    <xf numFmtId="2" fontId="1" fillId="0" borderId="66" xfId="7" applyNumberFormat="1" applyFont="1" applyBorder="1" applyAlignment="1">
      <alignment horizontal="center" vertical="center"/>
    </xf>
    <xf numFmtId="0" fontId="1" fillId="0" borderId="35" xfId="7" applyFont="1" applyFill="1" applyBorder="1" applyAlignment="1">
      <alignment horizontal="center" vertical="center"/>
    </xf>
    <xf numFmtId="0" fontId="4" fillId="0" borderId="35" xfId="7" applyFont="1" applyFill="1" applyBorder="1" applyAlignment="1">
      <alignment vertical="center"/>
    </xf>
    <xf numFmtId="2" fontId="4" fillId="0" borderId="66" xfId="7" applyNumberFormat="1" applyFont="1" applyFill="1" applyBorder="1" applyAlignment="1">
      <alignment horizontal="center" vertical="center"/>
    </xf>
    <xf numFmtId="0" fontId="4" fillId="0" borderId="34" xfId="7" applyFont="1" applyFill="1" applyBorder="1" applyAlignment="1">
      <alignment horizontal="center" vertical="center"/>
    </xf>
    <xf numFmtId="0" fontId="0" fillId="0" borderId="62" xfId="0" applyBorder="1" applyAlignment="1">
      <alignment horizontal="center"/>
    </xf>
    <xf numFmtId="0" fontId="4" fillId="0" borderId="63" xfId="0" applyFont="1" applyBorder="1" applyAlignment="1">
      <alignment wrapText="1"/>
    </xf>
    <xf numFmtId="0" fontId="4" fillId="0" borderId="63" xfId="0" applyFont="1" applyBorder="1" applyAlignment="1">
      <alignment horizontal="center"/>
    </xf>
    <xf numFmtId="2" fontId="4" fillId="0" borderId="26" xfId="0" applyNumberFormat="1" applyFont="1" applyFill="1" applyBorder="1" applyAlignment="1">
      <alignment horizontal="center"/>
    </xf>
    <xf numFmtId="0" fontId="0" fillId="0" borderId="65" xfId="0" applyBorder="1" applyAlignment="1">
      <alignment horizontal="center"/>
    </xf>
    <xf numFmtId="0" fontId="4" fillId="0" borderId="35" xfId="0" applyFont="1" applyBorder="1" applyAlignment="1">
      <alignment wrapText="1"/>
    </xf>
    <xf numFmtId="0" fontId="4" fillId="0" borderId="35" xfId="0" applyFont="1" applyBorder="1" applyAlignment="1">
      <alignment horizontal="center"/>
    </xf>
    <xf numFmtId="2" fontId="4" fillId="0" borderId="35" xfId="0" applyNumberFormat="1" applyFont="1" applyFill="1" applyBorder="1" applyAlignment="1">
      <alignment horizontal="center"/>
    </xf>
    <xf numFmtId="0" fontId="4" fillId="0" borderId="35" xfId="0" applyFont="1" applyBorder="1" applyAlignment="1">
      <alignment horizontal="left" wrapText="1"/>
    </xf>
    <xf numFmtId="0" fontId="4" fillId="0" borderId="35" xfId="0" applyFont="1" applyBorder="1" applyAlignment="1">
      <alignment horizontal="center" wrapText="1"/>
    </xf>
    <xf numFmtId="2" fontId="4" fillId="0" borderId="35" xfId="7" applyNumberFormat="1" applyFont="1" applyFill="1" applyBorder="1" applyAlignment="1">
      <alignment horizontal="center" vertical="center"/>
    </xf>
    <xf numFmtId="2" fontId="4" fillId="0" borderId="63" xfId="7" applyNumberFormat="1" applyFont="1" applyFill="1" applyBorder="1" applyAlignment="1">
      <alignment horizontal="center" vertical="center"/>
    </xf>
    <xf numFmtId="164" fontId="4" fillId="0" borderId="35" xfId="0" applyNumberFormat="1" applyFont="1" applyBorder="1" applyAlignment="1">
      <alignment horizontal="center"/>
    </xf>
    <xf numFmtId="2" fontId="4" fillId="0" borderId="35" xfId="0" applyNumberFormat="1" applyFont="1" applyBorder="1" applyAlignment="1">
      <alignment horizontal="center"/>
    </xf>
    <xf numFmtId="2" fontId="4" fillId="0" borderId="63" xfId="0" applyNumberFormat="1" applyFont="1" applyFill="1" applyBorder="1" applyAlignment="1">
      <alignment horizontal="center"/>
    </xf>
    <xf numFmtId="0" fontId="1" fillId="0" borderId="35" xfId="7" applyFont="1" applyFill="1" applyBorder="1" applyAlignment="1">
      <alignment horizontal="right" vertical="center"/>
    </xf>
    <xf numFmtId="2" fontId="1" fillId="0" borderId="66" xfId="7" applyNumberFormat="1" applyFont="1" applyFill="1" applyBorder="1" applyAlignment="1">
      <alignment horizontal="center" vertical="center"/>
    </xf>
    <xf numFmtId="0" fontId="4" fillId="0" borderId="66" xfId="7" applyFont="1" applyFill="1" applyBorder="1" applyAlignment="1">
      <alignment horizontal="center" vertical="center"/>
    </xf>
    <xf numFmtId="0" fontId="1" fillId="0" borderId="35" xfId="7" applyFont="1" applyFill="1" applyBorder="1" applyAlignment="1">
      <alignment horizontal="center" vertical="center" wrapText="1"/>
    </xf>
    <xf numFmtId="0" fontId="4" fillId="0" borderId="35" xfId="7" applyFont="1" applyFill="1" applyBorder="1" applyAlignment="1">
      <alignment horizontal="left" vertical="center"/>
    </xf>
    <xf numFmtId="0" fontId="4" fillId="0" borderId="35" xfId="7" applyNumberFormat="1" applyFont="1" applyFill="1" applyBorder="1" applyAlignment="1">
      <alignment vertical="center" wrapText="1"/>
    </xf>
    <xf numFmtId="0" fontId="4" fillId="0" borderId="56" xfId="7" applyFont="1" applyBorder="1" applyAlignment="1">
      <alignment horizontal="center" vertical="center"/>
    </xf>
    <xf numFmtId="0" fontId="4" fillId="0" borderId="57" xfId="7" applyFont="1" applyBorder="1" applyAlignment="1">
      <alignment vertical="center"/>
    </xf>
    <xf numFmtId="0" fontId="4" fillId="0" borderId="57" xfId="7" applyFont="1" applyBorder="1" applyAlignment="1">
      <alignment horizontal="center" vertical="center"/>
    </xf>
    <xf numFmtId="2" fontId="1" fillId="0" borderId="67" xfId="7" applyNumberFormat="1" applyFont="1" applyBorder="1" applyAlignment="1">
      <alignment horizontal="center" vertical="center"/>
    </xf>
    <xf numFmtId="0" fontId="1" fillId="0" borderId="68" xfId="7" applyFont="1" applyBorder="1" applyAlignment="1">
      <alignment horizontal="center" vertical="center"/>
    </xf>
    <xf numFmtId="0" fontId="4" fillId="0" borderId="59" xfId="7" applyFont="1" applyBorder="1" applyAlignment="1">
      <alignment horizontal="center" vertical="center"/>
    </xf>
    <xf numFmtId="0" fontId="4" fillId="0" borderId="60" xfId="7" applyFont="1" applyBorder="1" applyAlignment="1">
      <alignment vertical="center"/>
    </xf>
    <xf numFmtId="0" fontId="4" fillId="0" borderId="60" xfId="7" applyFont="1" applyBorder="1" applyAlignment="1">
      <alignment horizontal="center" vertical="center"/>
    </xf>
    <xf numFmtId="2" fontId="1" fillId="0" borderId="69" xfId="7" applyNumberFormat="1" applyFont="1" applyBorder="1" applyAlignment="1">
      <alignment horizontal="center" vertical="center"/>
    </xf>
    <xf numFmtId="0" fontId="22" fillId="0" borderId="0" xfId="0" applyFont="1"/>
    <xf numFmtId="0" fontId="23" fillId="0" borderId="0" xfId="0" applyFont="1" applyBorder="1"/>
    <xf numFmtId="0" fontId="0" fillId="0" borderId="70" xfId="0" applyFont="1" applyBorder="1"/>
    <xf numFmtId="2" fontId="0" fillId="0" borderId="70" xfId="0" applyNumberFormat="1" applyBorder="1"/>
    <xf numFmtId="2" fontId="1" fillId="0" borderId="70" xfId="0" applyNumberFormat="1" applyFont="1" applyBorder="1"/>
    <xf numFmtId="0" fontId="23" fillId="0" borderId="0" xfId="0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7" fillId="0" borderId="25" xfId="0" applyFont="1" applyBorder="1" applyAlignment="1">
      <alignment horizontal="center" vertical="center"/>
    </xf>
    <xf numFmtId="0" fontId="6" fillId="0" borderId="9" xfId="1" applyFont="1" applyFill="1" applyBorder="1" applyAlignment="1">
      <alignment horizontal="left" vertical="top" wrapText="1"/>
    </xf>
    <xf numFmtId="0" fontId="6" fillId="0" borderId="10" xfId="1" applyFont="1" applyFill="1" applyBorder="1" applyAlignment="1">
      <alignment horizontal="center"/>
    </xf>
    <xf numFmtId="166" fontId="6" fillId="0" borderId="10" xfId="1" applyNumberFormat="1" applyFont="1" applyFill="1" applyBorder="1" applyAlignment="1">
      <alignment horizontal="center"/>
    </xf>
    <xf numFmtId="0" fontId="0" fillId="0" borderId="0" xfId="0" applyFill="1"/>
    <xf numFmtId="0" fontId="7" fillId="0" borderId="71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4" fontId="7" fillId="0" borderId="0" xfId="0" applyNumberFormat="1" applyFont="1" applyFill="1" applyBorder="1" applyAlignment="1">
      <alignment horizontal="center" vertical="center"/>
    </xf>
    <xf numFmtId="0" fontId="7" fillId="11" borderId="72" xfId="0" applyFont="1" applyFill="1" applyBorder="1" applyAlignment="1">
      <alignment horizontal="center" vertical="center"/>
    </xf>
    <xf numFmtId="0" fontId="7" fillId="11" borderId="44" xfId="0" applyFont="1" applyFill="1" applyBorder="1" applyAlignment="1">
      <alignment horizontal="center" vertical="center"/>
    </xf>
    <xf numFmtId="4" fontId="7" fillId="0" borderId="49" xfId="0" applyNumberFormat="1" applyFont="1" applyBorder="1" applyAlignment="1">
      <alignment horizontal="right" vertical="center"/>
    </xf>
    <xf numFmtId="4" fontId="7" fillId="11" borderId="73" xfId="0" applyNumberFormat="1" applyFont="1" applyFill="1" applyBorder="1" applyAlignment="1">
      <alignment horizontal="right" vertical="center"/>
    </xf>
    <xf numFmtId="4" fontId="6" fillId="0" borderId="40" xfId="0" applyNumberFormat="1" applyFont="1" applyBorder="1" applyAlignment="1">
      <alignment horizontal="right" vertical="center"/>
    </xf>
    <xf numFmtId="4" fontId="6" fillId="0" borderId="43" xfId="0" applyNumberFormat="1" applyFont="1" applyBorder="1" applyAlignment="1">
      <alignment horizontal="right" vertical="center"/>
    </xf>
    <xf numFmtId="4" fontId="6" fillId="0" borderId="46" xfId="0" applyNumberFormat="1" applyFont="1" applyBorder="1" applyAlignment="1">
      <alignment horizontal="right" vertical="center"/>
    </xf>
    <xf numFmtId="4" fontId="7" fillId="11" borderId="46" xfId="0" applyNumberFormat="1" applyFont="1" applyFill="1" applyBorder="1" applyAlignment="1">
      <alignment horizontal="right" vertical="center"/>
    </xf>
    <xf numFmtId="4" fontId="7" fillId="0" borderId="43" xfId="0" applyNumberFormat="1" applyFont="1" applyBorder="1" applyAlignment="1">
      <alignment horizontal="right"/>
    </xf>
    <xf numFmtId="4" fontId="7" fillId="0" borderId="54" xfId="0" applyNumberFormat="1" applyFont="1" applyBorder="1" applyAlignment="1">
      <alignment horizontal="right"/>
    </xf>
    <xf numFmtId="0" fontId="0" fillId="0" borderId="74" xfId="0" applyFill="1" applyBorder="1"/>
    <xf numFmtId="1" fontId="13" fillId="0" borderId="74" xfId="3" applyNumberFormat="1" applyFont="1" applyFill="1" applyBorder="1" applyAlignment="1" applyProtection="1">
      <alignment horizontal="right" vertical="center" wrapText="1"/>
    </xf>
    <xf numFmtId="0" fontId="0" fillId="0" borderId="75" xfId="0" applyBorder="1"/>
    <xf numFmtId="1" fontId="13" fillId="8" borderId="76" xfId="3" applyNumberFormat="1" applyFont="1" applyFill="1" applyBorder="1" applyAlignment="1" applyProtection="1">
      <alignment horizontal="right" vertical="center" wrapText="1"/>
    </xf>
    <xf numFmtId="0" fontId="6" fillId="0" borderId="75" xfId="1" applyFont="1" applyFill="1" applyBorder="1"/>
    <xf numFmtId="1" fontId="17" fillId="0" borderId="75" xfId="3" applyNumberFormat="1" applyFont="1" applyFill="1" applyBorder="1" applyAlignment="1" applyProtection="1">
      <alignment horizontal="right" vertical="center" wrapText="1"/>
    </xf>
    <xf numFmtId="0" fontId="1" fillId="0" borderId="70" xfId="0" applyFont="1" applyBorder="1"/>
    <xf numFmtId="0" fontId="0" fillId="0" borderId="0" xfId="0" applyAlignment="1">
      <alignment horizontal="center"/>
    </xf>
    <xf numFmtId="0" fontId="1" fillId="5" borderId="20" xfId="1" applyFont="1" applyFill="1" applyBorder="1" applyAlignment="1">
      <alignment horizontal="left" vertical="top" wrapText="1"/>
    </xf>
    <xf numFmtId="0" fontId="1" fillId="5" borderId="21" xfId="1" applyFont="1" applyFill="1" applyBorder="1" applyAlignment="1">
      <alignment horizontal="left" vertical="top" wrapText="1"/>
    </xf>
    <xf numFmtId="0" fontId="1" fillId="5" borderId="22" xfId="1" applyFont="1" applyFill="1" applyBorder="1" applyAlignment="1">
      <alignment horizontal="left" vertical="top" wrapText="1"/>
    </xf>
    <xf numFmtId="0" fontId="1" fillId="8" borderId="23" xfId="1" applyFont="1" applyFill="1" applyBorder="1" applyAlignment="1">
      <alignment horizontal="left" vertical="center" wrapText="1"/>
    </xf>
    <xf numFmtId="0" fontId="1" fillId="8" borderId="0" xfId="1" applyFont="1" applyFill="1" applyBorder="1" applyAlignment="1">
      <alignment horizontal="left" vertical="center" wrapText="1"/>
    </xf>
    <xf numFmtId="0" fontId="1" fillId="8" borderId="24" xfId="1" applyFont="1" applyFill="1" applyBorder="1" applyAlignment="1">
      <alignment horizontal="left" vertical="center" wrapText="1"/>
    </xf>
    <xf numFmtId="0" fontId="1" fillId="9" borderId="14" xfId="1" applyFont="1" applyFill="1" applyBorder="1" applyAlignment="1">
      <alignment horizontal="right"/>
    </xf>
    <xf numFmtId="0" fontId="1" fillId="9" borderId="15" xfId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0" fontId="8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top" wrapText="1"/>
    </xf>
    <xf numFmtId="0" fontId="1" fillId="8" borderId="2" xfId="1" applyFont="1" applyFill="1" applyBorder="1" applyAlignment="1">
      <alignment horizontal="left" vertical="center" wrapText="1"/>
    </xf>
    <xf numFmtId="0" fontId="1" fillId="6" borderId="2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left" vertical="center" wrapText="1"/>
    </xf>
    <xf numFmtId="165" fontId="1" fillId="3" borderId="2" xfId="2" applyNumberFormat="1" applyFont="1" applyFill="1" applyBorder="1" applyAlignment="1" applyProtection="1">
      <alignment horizontal="left" vertical="center" wrapText="1"/>
    </xf>
    <xf numFmtId="1" fontId="10" fillId="5" borderId="3" xfId="3" applyNumberFormat="1" applyFont="1" applyFill="1" applyBorder="1" applyAlignment="1" applyProtection="1">
      <alignment horizontal="left" vertical="center" wrapText="1"/>
    </xf>
    <xf numFmtId="1" fontId="10" fillId="5" borderId="4" xfId="3" applyNumberFormat="1" applyFont="1" applyFill="1" applyBorder="1" applyAlignment="1" applyProtection="1">
      <alignment horizontal="left" vertical="center" wrapText="1"/>
    </xf>
    <xf numFmtId="1" fontId="10" fillId="5" borderId="5" xfId="3" applyNumberFormat="1" applyFont="1" applyFill="1" applyBorder="1" applyAlignment="1" applyProtection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165" fontId="1" fillId="10" borderId="2" xfId="2" applyNumberFormat="1" applyFont="1" applyFill="1" applyBorder="1" applyAlignment="1" applyProtection="1">
      <alignment horizontal="left" vertical="center" wrapText="1"/>
    </xf>
    <xf numFmtId="0" fontId="4" fillId="7" borderId="6" xfId="4" applyFill="1" applyBorder="1"/>
    <xf numFmtId="0" fontId="4" fillId="7" borderId="7" xfId="4" applyFill="1" applyBorder="1"/>
    <xf numFmtId="0" fontId="4" fillId="7" borderId="8" xfId="4" applyFill="1" applyBorder="1"/>
    <xf numFmtId="0" fontId="7" fillId="11" borderId="33" xfId="0" applyFont="1" applyFill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7" fillId="11" borderId="42" xfId="0" applyFont="1" applyFill="1" applyBorder="1" applyAlignment="1">
      <alignment horizontal="center" vertical="center" wrapText="1"/>
    </xf>
    <xf numFmtId="0" fontId="7" fillId="11" borderId="50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wrapText="1"/>
    </xf>
    <xf numFmtId="0" fontId="7" fillId="0" borderId="50" xfId="0" applyFont="1" applyBorder="1" applyAlignment="1">
      <alignment wrapText="1"/>
    </xf>
    <xf numFmtId="0" fontId="7" fillId="0" borderId="52" xfId="0" applyFont="1" applyBorder="1" applyAlignment="1">
      <alignment wrapText="1"/>
    </xf>
    <xf numFmtId="0" fontId="7" fillId="0" borderId="53" xfId="0" applyFont="1" applyBorder="1" applyAlignment="1">
      <alignment wrapText="1"/>
    </xf>
    <xf numFmtId="0" fontId="7" fillId="0" borderId="42" xfId="0" applyFont="1" applyBorder="1" applyAlignment="1">
      <alignment vertical="center" wrapText="1"/>
    </xf>
    <xf numFmtId="0" fontId="7" fillId="0" borderId="45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7" fillId="0" borderId="35" xfId="0" applyFont="1" applyBorder="1" applyAlignment="1">
      <alignment horizontal="right" vertical="center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9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right" vertical="center"/>
    </xf>
    <xf numFmtId="0" fontId="1" fillId="0" borderId="58" xfId="7" applyFont="1" applyBorder="1" applyAlignment="1">
      <alignment horizontal="center" vertical="center" wrapText="1"/>
    </xf>
    <xf numFmtId="0" fontId="3" fillId="0" borderId="61" xfId="7" applyFont="1" applyBorder="1" applyAlignment="1">
      <alignment horizontal="center" vertical="center" wrapText="1"/>
    </xf>
    <xf numFmtId="0" fontId="3" fillId="0" borderId="0" xfId="7" applyFont="1" applyAlignment="1">
      <alignment horizontal="left" vertical="center" wrapText="1"/>
    </xf>
    <xf numFmtId="0" fontId="20" fillId="0" borderId="0" xfId="7" applyFont="1" applyAlignment="1">
      <alignment horizontal="left" vertical="center" wrapText="1"/>
    </xf>
    <xf numFmtId="0" fontId="1" fillId="0" borderId="0" xfId="7" applyFont="1" applyAlignment="1">
      <alignment horizontal="center" vertical="center"/>
    </xf>
    <xf numFmtId="0" fontId="1" fillId="0" borderId="56" xfId="7" applyFont="1" applyBorder="1" applyAlignment="1">
      <alignment horizontal="center" vertical="center" wrapText="1"/>
    </xf>
    <xf numFmtId="0" fontId="1" fillId="0" borderId="59" xfId="7" applyFont="1" applyBorder="1" applyAlignment="1">
      <alignment horizontal="center" vertical="center" wrapText="1"/>
    </xf>
    <xf numFmtId="0" fontId="1" fillId="0" borderId="57" xfId="7" applyFont="1" applyBorder="1" applyAlignment="1">
      <alignment horizontal="center" vertical="center" wrapText="1"/>
    </xf>
    <xf numFmtId="0" fontId="1" fillId="0" borderId="60" xfId="7" applyFont="1" applyBorder="1" applyAlignment="1">
      <alignment horizontal="center" vertical="center" wrapText="1"/>
    </xf>
    <xf numFmtId="0" fontId="0" fillId="0" borderId="74" xfId="0" applyFont="1" applyFill="1" applyBorder="1" applyAlignment="1">
      <alignment vertical="center" wrapText="1"/>
    </xf>
    <xf numFmtId="0" fontId="0" fillId="0" borderId="74" xfId="0" applyFont="1" applyBorder="1" applyAlignment="1">
      <alignment horizontal="center"/>
    </xf>
    <xf numFmtId="166" fontId="0" fillId="0" borderId="74" xfId="0" applyNumberFormat="1" applyFont="1" applyFill="1" applyBorder="1" applyAlignment="1">
      <alignment horizontal="center"/>
    </xf>
    <xf numFmtId="0" fontId="0" fillId="0" borderId="75" xfId="0" applyFill="1" applyBorder="1"/>
    <xf numFmtId="166" fontId="0" fillId="0" borderId="75" xfId="0" applyNumberFormat="1" applyFont="1" applyFill="1" applyBorder="1" applyAlignment="1">
      <alignment horizontal="center"/>
    </xf>
    <xf numFmtId="0" fontId="4" fillId="0" borderId="75" xfId="1" applyFill="1" applyBorder="1"/>
  </cellXfs>
  <cellStyles count="8">
    <cellStyle name="Currency 2" xfId="2"/>
    <cellStyle name="Currency 3" xfId="6"/>
    <cellStyle name="Excel_BuiltIn_Good" xfId="3"/>
    <cellStyle name="Normal" xfId="0" builtinId="0"/>
    <cellStyle name="Normal 2" xfId="5"/>
    <cellStyle name="Normal 2 2" xfId="4"/>
    <cellStyle name="Normal_KS_Zlatograd_2" xfId="7"/>
    <cellStyle name="Нормален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2"/>
  <sheetViews>
    <sheetView topLeftCell="A73" workbookViewId="0">
      <selection activeCell="B34" sqref="B34"/>
    </sheetView>
  </sheetViews>
  <sheetFormatPr defaultRowHeight="12.75" x14ac:dyDescent="0.2"/>
  <cols>
    <col min="1" max="1" width="6.140625" customWidth="1"/>
    <col min="2" max="2" width="80" customWidth="1"/>
    <col min="3" max="3" width="7.7109375" customWidth="1"/>
    <col min="4" max="4" width="7.5703125" customWidth="1"/>
    <col min="5" max="5" width="8.42578125" customWidth="1"/>
    <col min="6" max="6" width="9.5703125" bestFit="1" customWidth="1"/>
    <col min="7" max="7" width="9.140625" style="18" customWidth="1"/>
  </cols>
  <sheetData>
    <row r="2" spans="1:6" x14ac:dyDescent="0.2">
      <c r="B2" s="16" t="s">
        <v>88</v>
      </c>
    </row>
    <row r="4" spans="1:6" x14ac:dyDescent="0.2">
      <c r="B4" s="14" t="s">
        <v>85</v>
      </c>
    </row>
    <row r="6" spans="1:6" x14ac:dyDescent="0.2">
      <c r="A6" s="6" t="s">
        <v>37</v>
      </c>
      <c r="B6" s="6" t="s">
        <v>0</v>
      </c>
      <c r="C6" s="6" t="s">
        <v>1</v>
      </c>
      <c r="D6" s="6" t="s">
        <v>2</v>
      </c>
      <c r="E6" s="6" t="s">
        <v>3</v>
      </c>
      <c r="F6" s="6" t="s">
        <v>4</v>
      </c>
    </row>
    <row r="7" spans="1:6" x14ac:dyDescent="0.2">
      <c r="A7" s="6"/>
      <c r="B7" s="7" t="s">
        <v>38</v>
      </c>
      <c r="C7" s="6"/>
      <c r="D7" s="6"/>
      <c r="E7" s="6"/>
      <c r="F7" s="6"/>
    </row>
    <row r="8" spans="1:6" x14ac:dyDescent="0.2">
      <c r="A8" s="2">
        <v>1</v>
      </c>
      <c r="B8" s="3" t="s">
        <v>39</v>
      </c>
      <c r="C8" s="3" t="s">
        <v>5</v>
      </c>
      <c r="D8" s="8">
        <v>875</v>
      </c>
      <c r="E8" s="9"/>
      <c r="F8" s="9"/>
    </row>
    <row r="9" spans="1:6" x14ac:dyDescent="0.2">
      <c r="A9" s="2">
        <v>2</v>
      </c>
      <c r="B9" s="3" t="s">
        <v>86</v>
      </c>
      <c r="C9" s="3" t="s">
        <v>6</v>
      </c>
      <c r="D9" s="8">
        <v>223</v>
      </c>
      <c r="E9" s="9"/>
      <c r="F9" s="9"/>
    </row>
    <row r="10" spans="1:6" x14ac:dyDescent="0.2">
      <c r="A10" s="2">
        <v>3</v>
      </c>
      <c r="B10" s="3" t="s">
        <v>61</v>
      </c>
      <c r="C10" s="3" t="s">
        <v>6</v>
      </c>
      <c r="D10" s="8">
        <v>95</v>
      </c>
      <c r="E10" s="9"/>
      <c r="F10" s="9"/>
    </row>
    <row r="11" spans="1:6" x14ac:dyDescent="0.2">
      <c r="A11" s="2">
        <v>4</v>
      </c>
      <c r="B11" s="3" t="s">
        <v>40</v>
      </c>
      <c r="C11" s="3" t="s">
        <v>6</v>
      </c>
      <c r="D11" s="8">
        <v>41</v>
      </c>
      <c r="E11" s="9"/>
      <c r="F11" s="9"/>
    </row>
    <row r="12" spans="1:6" x14ac:dyDescent="0.2">
      <c r="A12" s="2">
        <v>5</v>
      </c>
      <c r="B12" s="3" t="s">
        <v>41</v>
      </c>
      <c r="C12" s="3" t="s">
        <v>6</v>
      </c>
      <c r="D12" s="8">
        <v>19</v>
      </c>
      <c r="E12" s="9"/>
      <c r="F12" s="9"/>
    </row>
    <row r="13" spans="1:6" x14ac:dyDescent="0.2">
      <c r="A13" s="2">
        <v>6</v>
      </c>
      <c r="B13" s="3" t="s">
        <v>87</v>
      </c>
      <c r="C13" s="3" t="s">
        <v>6</v>
      </c>
      <c r="D13" s="8">
        <v>117</v>
      </c>
      <c r="E13" s="9"/>
      <c r="F13" s="9"/>
    </row>
    <row r="14" spans="1:6" x14ac:dyDescent="0.2">
      <c r="A14" s="2">
        <v>7</v>
      </c>
      <c r="B14" s="3" t="s">
        <v>7</v>
      </c>
      <c r="C14" s="3" t="s">
        <v>6</v>
      </c>
      <c r="D14" s="8">
        <v>359</v>
      </c>
      <c r="E14" s="9"/>
      <c r="F14" s="9"/>
    </row>
    <row r="15" spans="1:6" x14ac:dyDescent="0.2">
      <c r="A15" s="2">
        <v>8</v>
      </c>
      <c r="B15" s="3" t="s">
        <v>42</v>
      </c>
      <c r="C15" s="3" t="s">
        <v>6</v>
      </c>
      <c r="D15" s="8">
        <v>277</v>
      </c>
      <c r="E15" s="9"/>
      <c r="F15" s="9"/>
    </row>
    <row r="16" spans="1:6" x14ac:dyDescent="0.2">
      <c r="A16" s="2"/>
      <c r="B16" s="5" t="s">
        <v>8</v>
      </c>
      <c r="C16" s="2"/>
      <c r="D16" s="8"/>
      <c r="E16" s="2"/>
      <c r="F16" s="10"/>
    </row>
    <row r="17" spans="1:7" x14ac:dyDescent="0.2">
      <c r="A17" s="2"/>
      <c r="B17" s="4" t="s">
        <v>11</v>
      </c>
      <c r="C17" s="2"/>
      <c r="D17" s="8"/>
      <c r="E17" s="2"/>
      <c r="F17" s="2"/>
    </row>
    <row r="18" spans="1:7" x14ac:dyDescent="0.2">
      <c r="A18" s="2">
        <v>1</v>
      </c>
      <c r="B18" s="2" t="s">
        <v>62</v>
      </c>
      <c r="C18" s="3" t="s">
        <v>9</v>
      </c>
      <c r="D18" s="8">
        <v>69</v>
      </c>
      <c r="E18" s="9"/>
      <c r="F18" s="9"/>
    </row>
    <row r="19" spans="1:7" x14ac:dyDescent="0.2">
      <c r="A19" s="2">
        <v>2</v>
      </c>
      <c r="B19" s="3" t="s">
        <v>63</v>
      </c>
      <c r="C19" s="3" t="s">
        <v>5</v>
      </c>
      <c r="D19" s="8">
        <v>576</v>
      </c>
      <c r="E19" s="2"/>
      <c r="F19" s="2"/>
    </row>
    <row r="20" spans="1:7" x14ac:dyDescent="0.2">
      <c r="A20" s="2">
        <v>3</v>
      </c>
      <c r="B20" s="3" t="s">
        <v>10</v>
      </c>
      <c r="C20" s="3" t="s">
        <v>9</v>
      </c>
      <c r="D20" s="8">
        <v>69</v>
      </c>
      <c r="E20" s="2"/>
      <c r="F20" s="9"/>
    </row>
    <row r="21" spans="1:7" x14ac:dyDescent="0.2">
      <c r="A21" s="4"/>
      <c r="B21" s="5" t="s">
        <v>11</v>
      </c>
      <c r="C21" s="4"/>
      <c r="D21" s="11"/>
      <c r="E21" s="4"/>
      <c r="F21" s="4"/>
    </row>
    <row r="22" spans="1:7" x14ac:dyDescent="0.2">
      <c r="A22" s="4"/>
      <c r="B22" s="4" t="s">
        <v>14</v>
      </c>
      <c r="C22" s="4"/>
      <c r="D22" s="11"/>
      <c r="E22" s="4"/>
      <c r="F22" s="4"/>
    </row>
    <row r="23" spans="1:7" x14ac:dyDescent="0.2">
      <c r="A23" s="2">
        <v>1</v>
      </c>
      <c r="B23" s="19" t="s">
        <v>90</v>
      </c>
      <c r="C23" s="3" t="s">
        <v>5</v>
      </c>
      <c r="D23" s="8">
        <v>330</v>
      </c>
      <c r="E23" s="9"/>
      <c r="F23" s="9"/>
    </row>
    <row r="24" spans="1:7" x14ac:dyDescent="0.2">
      <c r="A24" s="2">
        <v>2</v>
      </c>
      <c r="B24" s="2" t="s">
        <v>64</v>
      </c>
      <c r="C24" s="3" t="s">
        <v>6</v>
      </c>
      <c r="D24" s="8">
        <v>20</v>
      </c>
      <c r="E24" s="9"/>
      <c r="F24" s="9"/>
    </row>
    <row r="25" spans="1:7" ht="20.25" customHeight="1" x14ac:dyDescent="0.2">
      <c r="A25" s="2">
        <v>3</v>
      </c>
      <c r="B25" s="3" t="s">
        <v>12</v>
      </c>
      <c r="C25" s="3" t="s">
        <v>5</v>
      </c>
      <c r="D25" s="8">
        <v>330</v>
      </c>
      <c r="E25" s="9"/>
      <c r="F25" s="9"/>
    </row>
    <row r="26" spans="1:7" x14ac:dyDescent="0.2">
      <c r="A26" s="2">
        <v>4</v>
      </c>
      <c r="B26" s="2" t="s">
        <v>66</v>
      </c>
      <c r="C26" s="3" t="s">
        <v>6</v>
      </c>
      <c r="D26" s="8">
        <v>86</v>
      </c>
      <c r="E26" s="9"/>
      <c r="F26" s="9"/>
    </row>
    <row r="27" spans="1:7" x14ac:dyDescent="0.2">
      <c r="A27" s="2">
        <v>5</v>
      </c>
      <c r="B27" s="2" t="s">
        <v>65</v>
      </c>
      <c r="C27" s="3" t="s">
        <v>6</v>
      </c>
      <c r="D27" s="8">
        <v>179</v>
      </c>
      <c r="E27" s="9"/>
      <c r="F27" s="9"/>
    </row>
    <row r="28" spans="1:7" x14ac:dyDescent="0.2">
      <c r="A28" s="2">
        <v>6</v>
      </c>
      <c r="B28" s="2" t="s">
        <v>67</v>
      </c>
      <c r="C28" s="3" t="s">
        <v>13</v>
      </c>
      <c r="D28" s="8">
        <v>196</v>
      </c>
      <c r="E28" s="9"/>
      <c r="F28" s="9"/>
    </row>
    <row r="29" spans="1:7" x14ac:dyDescent="0.2">
      <c r="A29" s="2">
        <v>7</v>
      </c>
      <c r="B29" s="2" t="s">
        <v>68</v>
      </c>
      <c r="C29" s="3" t="s">
        <v>13</v>
      </c>
      <c r="D29" s="8">
        <v>112</v>
      </c>
      <c r="E29" s="9"/>
      <c r="F29" s="9"/>
    </row>
    <row r="30" spans="1:7" x14ac:dyDescent="0.2">
      <c r="A30" s="2">
        <v>8</v>
      </c>
      <c r="B30" s="2" t="s">
        <v>69</v>
      </c>
      <c r="C30" s="3" t="s">
        <v>13</v>
      </c>
      <c r="D30" s="8">
        <v>44</v>
      </c>
      <c r="E30" s="9"/>
      <c r="F30" s="9"/>
    </row>
    <row r="31" spans="1:7" x14ac:dyDescent="0.2">
      <c r="A31" s="2"/>
      <c r="B31" s="5" t="s">
        <v>14</v>
      </c>
      <c r="C31" s="2"/>
      <c r="D31" s="8"/>
      <c r="E31" s="2"/>
      <c r="F31" s="10">
        <f>SUM(F23:F30)</f>
        <v>0</v>
      </c>
    </row>
    <row r="32" spans="1:7" x14ac:dyDescent="0.2">
      <c r="A32" s="1"/>
      <c r="B32" s="1" t="s">
        <v>28</v>
      </c>
      <c r="C32" s="1"/>
      <c r="D32" s="1"/>
      <c r="E32" s="1"/>
      <c r="F32" s="1"/>
      <c r="G32"/>
    </row>
    <row r="33" spans="1:7" ht="27" customHeight="1" x14ac:dyDescent="0.2">
      <c r="A33" s="1">
        <v>1</v>
      </c>
      <c r="B33" s="20" t="s">
        <v>70</v>
      </c>
      <c r="C33" s="20" t="s">
        <v>6</v>
      </c>
      <c r="D33" s="1">
        <v>132</v>
      </c>
      <c r="E33" s="21"/>
      <c r="F33" s="1"/>
      <c r="G33"/>
    </row>
    <row r="34" spans="1:7" x14ac:dyDescent="0.2">
      <c r="A34" s="1">
        <v>2</v>
      </c>
      <c r="B34" s="20" t="s">
        <v>43</v>
      </c>
      <c r="C34" s="20" t="s">
        <v>6</v>
      </c>
      <c r="D34" s="1">
        <v>115</v>
      </c>
      <c r="E34" s="21"/>
      <c r="F34" s="1"/>
      <c r="G34"/>
    </row>
    <row r="35" spans="1:7" x14ac:dyDescent="0.2">
      <c r="A35" s="1">
        <v>3</v>
      </c>
      <c r="B35" s="20" t="s">
        <v>15</v>
      </c>
      <c r="C35" s="20" t="s">
        <v>6</v>
      </c>
      <c r="D35" s="1">
        <v>28</v>
      </c>
      <c r="E35" s="21"/>
      <c r="F35" s="1"/>
      <c r="G35"/>
    </row>
    <row r="36" spans="1:7" x14ac:dyDescent="0.2">
      <c r="A36" s="1">
        <v>4</v>
      </c>
      <c r="B36" s="20" t="s">
        <v>71</v>
      </c>
      <c r="C36" s="20" t="s">
        <v>5</v>
      </c>
      <c r="D36" s="1">
        <v>340</v>
      </c>
      <c r="E36" s="21"/>
      <c r="F36" s="1"/>
      <c r="G36"/>
    </row>
    <row r="37" spans="1:7" x14ac:dyDescent="0.2">
      <c r="A37" s="1">
        <v>5</v>
      </c>
      <c r="B37" s="20" t="s">
        <v>47</v>
      </c>
      <c r="C37" s="20" t="s">
        <v>5</v>
      </c>
      <c r="D37" s="1">
        <v>90</v>
      </c>
      <c r="E37" s="21"/>
      <c r="F37" s="1"/>
      <c r="G37"/>
    </row>
    <row r="38" spans="1:7" x14ac:dyDescent="0.2">
      <c r="A38" s="1">
        <v>6</v>
      </c>
      <c r="B38" s="20" t="s">
        <v>48</v>
      </c>
      <c r="C38" s="20" t="s">
        <v>6</v>
      </c>
      <c r="D38" s="1">
        <v>124</v>
      </c>
      <c r="E38" s="21"/>
      <c r="F38" s="1"/>
      <c r="G38"/>
    </row>
    <row r="39" spans="1:7" x14ac:dyDescent="0.2">
      <c r="A39" s="1">
        <v>7</v>
      </c>
      <c r="B39" s="20" t="s">
        <v>49</v>
      </c>
      <c r="C39" s="20" t="s">
        <v>6</v>
      </c>
      <c r="D39" s="1">
        <v>11</v>
      </c>
      <c r="E39" s="21"/>
      <c r="F39" s="1"/>
      <c r="G39"/>
    </row>
    <row r="40" spans="1:7" x14ac:dyDescent="0.2">
      <c r="A40" s="1">
        <v>8</v>
      </c>
      <c r="B40" s="20" t="s">
        <v>50</v>
      </c>
      <c r="C40" s="20" t="s">
        <v>16</v>
      </c>
      <c r="D40" s="1">
        <v>2371</v>
      </c>
      <c r="E40" s="21"/>
      <c r="F40" s="1"/>
      <c r="G40"/>
    </row>
    <row r="41" spans="1:7" x14ac:dyDescent="0.2">
      <c r="A41" s="1">
        <v>9</v>
      </c>
      <c r="B41" s="20" t="s">
        <v>17</v>
      </c>
      <c r="C41" s="20" t="s">
        <v>13</v>
      </c>
      <c r="D41" s="1">
        <v>32</v>
      </c>
      <c r="E41" s="21"/>
      <c r="F41" s="1"/>
      <c r="G41"/>
    </row>
    <row r="42" spans="1:7" x14ac:dyDescent="0.2">
      <c r="A42" s="1">
        <v>10</v>
      </c>
      <c r="B42" s="20" t="s">
        <v>18</v>
      </c>
      <c r="C42" s="20" t="s">
        <v>5</v>
      </c>
      <c r="D42" s="1">
        <v>94</v>
      </c>
      <c r="E42" s="21"/>
      <c r="F42" s="1"/>
      <c r="G42"/>
    </row>
    <row r="43" spans="1:7" x14ac:dyDescent="0.2">
      <c r="A43" s="1">
        <v>11</v>
      </c>
      <c r="B43" s="20" t="s">
        <v>19</v>
      </c>
      <c r="C43" s="20" t="s">
        <v>6</v>
      </c>
      <c r="D43" s="1">
        <v>29</v>
      </c>
      <c r="E43" s="21"/>
      <c r="F43" s="1"/>
      <c r="G43"/>
    </row>
    <row r="44" spans="1:7" x14ac:dyDescent="0.2">
      <c r="A44" s="1">
        <v>12</v>
      </c>
      <c r="B44" s="20" t="s">
        <v>20</v>
      </c>
      <c r="C44" s="20" t="s">
        <v>6</v>
      </c>
      <c r="D44" s="1">
        <v>37</v>
      </c>
      <c r="E44" s="21"/>
      <c r="F44" s="1"/>
      <c r="G44"/>
    </row>
    <row r="45" spans="1:7" x14ac:dyDescent="0.2">
      <c r="A45" s="1">
        <v>13</v>
      </c>
      <c r="B45" s="20" t="s">
        <v>21</v>
      </c>
      <c r="C45" s="20" t="s">
        <v>16</v>
      </c>
      <c r="D45" s="1">
        <v>3416</v>
      </c>
      <c r="E45" s="21"/>
      <c r="F45" s="1"/>
      <c r="G45"/>
    </row>
    <row r="46" spans="1:7" x14ac:dyDescent="0.2">
      <c r="A46" s="1">
        <v>14</v>
      </c>
      <c r="B46" s="20" t="s">
        <v>22</v>
      </c>
      <c r="C46" s="20" t="s">
        <v>5</v>
      </c>
      <c r="D46" s="1">
        <v>10</v>
      </c>
      <c r="E46" s="21"/>
      <c r="F46" s="1"/>
      <c r="G46"/>
    </row>
    <row r="47" spans="1:7" x14ac:dyDescent="0.2">
      <c r="A47" s="1">
        <v>15</v>
      </c>
      <c r="B47" s="20" t="s">
        <v>51</v>
      </c>
      <c r="C47" s="20" t="s">
        <v>6</v>
      </c>
      <c r="D47" s="1">
        <v>55</v>
      </c>
      <c r="E47" s="21"/>
      <c r="F47" s="1"/>
      <c r="G47"/>
    </row>
    <row r="48" spans="1:7" x14ac:dyDescent="0.2">
      <c r="A48" s="1">
        <v>16</v>
      </c>
      <c r="B48" s="20" t="s">
        <v>72</v>
      </c>
      <c r="C48" s="20" t="s">
        <v>6</v>
      </c>
      <c r="D48" s="1">
        <v>23</v>
      </c>
      <c r="E48" s="21"/>
      <c r="F48" s="1"/>
      <c r="G48"/>
    </row>
    <row r="49" spans="1:7" x14ac:dyDescent="0.2">
      <c r="A49" s="1">
        <v>17</v>
      </c>
      <c r="B49" s="20" t="s">
        <v>44</v>
      </c>
      <c r="C49" s="20" t="s">
        <v>6</v>
      </c>
      <c r="D49" s="1">
        <v>28</v>
      </c>
      <c r="E49" s="21"/>
      <c r="F49" s="1"/>
      <c r="G49"/>
    </row>
    <row r="50" spans="1:7" x14ac:dyDescent="0.2">
      <c r="A50" s="1">
        <v>18</v>
      </c>
      <c r="B50" s="20" t="s">
        <v>23</v>
      </c>
      <c r="C50" s="20" t="s">
        <v>6</v>
      </c>
      <c r="D50" s="1">
        <v>107</v>
      </c>
      <c r="E50" s="21"/>
      <c r="F50" s="1"/>
      <c r="G50"/>
    </row>
    <row r="51" spans="1:7" x14ac:dyDescent="0.2">
      <c r="A51" s="1">
        <v>19</v>
      </c>
      <c r="B51" s="20" t="s">
        <v>24</v>
      </c>
      <c r="C51" s="20" t="s">
        <v>6</v>
      </c>
      <c r="D51" s="1">
        <v>245</v>
      </c>
      <c r="E51" s="21"/>
      <c r="F51" s="1"/>
      <c r="G51"/>
    </row>
    <row r="52" spans="1:7" x14ac:dyDescent="0.2">
      <c r="A52" s="1">
        <v>20</v>
      </c>
      <c r="B52" s="20" t="s">
        <v>25</v>
      </c>
      <c r="C52" s="20" t="s">
        <v>6</v>
      </c>
      <c r="D52" s="1">
        <v>134</v>
      </c>
      <c r="E52" s="21"/>
      <c r="F52" s="1"/>
      <c r="G52"/>
    </row>
    <row r="53" spans="1:7" x14ac:dyDescent="0.2">
      <c r="A53" s="1">
        <v>21</v>
      </c>
      <c r="B53" s="20" t="s">
        <v>26</v>
      </c>
      <c r="C53" s="20" t="s">
        <v>6</v>
      </c>
      <c r="D53" s="1">
        <v>1</v>
      </c>
      <c r="E53" s="21"/>
      <c r="F53" s="1"/>
      <c r="G53"/>
    </row>
    <row r="54" spans="1:7" x14ac:dyDescent="0.2">
      <c r="A54" s="1">
        <v>22</v>
      </c>
      <c r="B54" s="20" t="s">
        <v>73</v>
      </c>
      <c r="C54" s="20" t="s">
        <v>5</v>
      </c>
      <c r="D54" s="1">
        <v>6</v>
      </c>
      <c r="E54" s="21"/>
      <c r="F54" s="1"/>
      <c r="G54"/>
    </row>
    <row r="55" spans="1:7" x14ac:dyDescent="0.2">
      <c r="A55" s="1">
        <v>23</v>
      </c>
      <c r="B55" s="20" t="s">
        <v>74</v>
      </c>
      <c r="C55" s="20" t="s">
        <v>27</v>
      </c>
      <c r="D55" s="1">
        <v>75</v>
      </c>
      <c r="E55" s="21"/>
      <c r="F55" s="1"/>
      <c r="G55"/>
    </row>
    <row r="56" spans="1:7" x14ac:dyDescent="0.2">
      <c r="A56" s="1"/>
      <c r="B56" s="20" t="s">
        <v>28</v>
      </c>
      <c r="C56" s="1"/>
      <c r="D56" s="1"/>
      <c r="E56" s="21"/>
      <c r="F56" s="1">
        <f>SUM(F33:F55)</f>
        <v>0</v>
      </c>
      <c r="G56"/>
    </row>
    <row r="57" spans="1:7" x14ac:dyDescent="0.2">
      <c r="A57" s="2"/>
      <c r="B57" s="4" t="s">
        <v>89</v>
      </c>
      <c r="C57" s="2"/>
      <c r="D57" s="8"/>
      <c r="E57" s="9"/>
      <c r="F57" s="2"/>
    </row>
    <row r="58" spans="1:7" ht="25.5" x14ac:dyDescent="0.2">
      <c r="A58" s="2">
        <v>1</v>
      </c>
      <c r="B58" s="3" t="s">
        <v>75</v>
      </c>
      <c r="C58" s="3" t="s">
        <v>5</v>
      </c>
      <c r="D58" s="8">
        <v>1.6</v>
      </c>
      <c r="E58" s="9"/>
      <c r="F58" s="9"/>
    </row>
    <row r="59" spans="1:7" x14ac:dyDescent="0.2">
      <c r="A59" s="2">
        <v>2</v>
      </c>
      <c r="B59" s="3" t="s">
        <v>45</v>
      </c>
      <c r="C59" s="3" t="s">
        <v>27</v>
      </c>
      <c r="D59" s="8">
        <v>3</v>
      </c>
      <c r="E59" s="9"/>
      <c r="F59" s="9"/>
    </row>
    <row r="60" spans="1:7" x14ac:dyDescent="0.2">
      <c r="A60" s="2">
        <v>3</v>
      </c>
      <c r="B60" s="3" t="s">
        <v>46</v>
      </c>
      <c r="C60" s="3" t="s">
        <v>27</v>
      </c>
      <c r="D60" s="8">
        <v>1</v>
      </c>
      <c r="E60" s="9"/>
      <c r="F60" s="9"/>
    </row>
    <row r="61" spans="1:7" x14ac:dyDescent="0.2">
      <c r="A61" s="2"/>
      <c r="B61" s="4" t="s">
        <v>89</v>
      </c>
      <c r="C61" s="4"/>
      <c r="D61" s="11"/>
      <c r="E61" s="10"/>
      <c r="F61" s="10">
        <f>SUM(F58:F60)</f>
        <v>0</v>
      </c>
    </row>
    <row r="62" spans="1:7" x14ac:dyDescent="0.2">
      <c r="A62" s="2"/>
      <c r="B62" s="4" t="s">
        <v>36</v>
      </c>
      <c r="C62" s="2"/>
      <c r="D62" s="8"/>
      <c r="E62" s="9"/>
      <c r="F62" s="2"/>
    </row>
    <row r="63" spans="1:7" x14ac:dyDescent="0.2">
      <c r="A63" s="2">
        <v>1</v>
      </c>
      <c r="B63" s="3" t="s">
        <v>76</v>
      </c>
      <c r="C63" s="3" t="s">
        <v>13</v>
      </c>
      <c r="D63" s="8">
        <v>230</v>
      </c>
      <c r="E63" s="9"/>
      <c r="F63" s="9"/>
    </row>
    <row r="64" spans="1:7" x14ac:dyDescent="0.2">
      <c r="A64" s="2">
        <v>2</v>
      </c>
      <c r="B64" s="3" t="s">
        <v>52</v>
      </c>
      <c r="C64" s="3" t="s">
        <v>5</v>
      </c>
      <c r="D64" s="8">
        <v>214</v>
      </c>
      <c r="E64" s="9"/>
      <c r="F64" s="9"/>
    </row>
    <row r="65" spans="1:6" x14ac:dyDescent="0.2">
      <c r="A65" s="2">
        <v>3</v>
      </c>
      <c r="B65" s="3" t="s">
        <v>53</v>
      </c>
      <c r="C65" s="3" t="s">
        <v>6</v>
      </c>
      <c r="D65" s="8">
        <v>46</v>
      </c>
      <c r="E65" s="9"/>
      <c r="F65" s="9"/>
    </row>
    <row r="66" spans="1:6" x14ac:dyDescent="0.2">
      <c r="A66" s="2">
        <v>4</v>
      </c>
      <c r="B66" s="3" t="s">
        <v>29</v>
      </c>
      <c r="C66" s="3" t="s">
        <v>6</v>
      </c>
      <c r="D66" s="8">
        <v>10</v>
      </c>
      <c r="E66" s="9"/>
      <c r="F66" s="9"/>
    </row>
    <row r="67" spans="1:6" x14ac:dyDescent="0.2">
      <c r="A67" s="2">
        <v>5</v>
      </c>
      <c r="B67" s="2" t="s">
        <v>77</v>
      </c>
      <c r="C67" s="3" t="s">
        <v>13</v>
      </c>
      <c r="D67" s="8">
        <v>11.2</v>
      </c>
      <c r="E67" s="9"/>
      <c r="F67" s="9"/>
    </row>
    <row r="68" spans="1:6" x14ac:dyDescent="0.2">
      <c r="A68" s="2">
        <v>6</v>
      </c>
      <c r="B68" s="3" t="s">
        <v>78</v>
      </c>
      <c r="C68" s="3" t="s">
        <v>6</v>
      </c>
      <c r="D68" s="8">
        <v>125</v>
      </c>
      <c r="E68" s="9"/>
      <c r="F68" s="9"/>
    </row>
    <row r="69" spans="1:6" x14ac:dyDescent="0.2">
      <c r="A69" s="2">
        <v>7</v>
      </c>
      <c r="B69" s="3" t="s">
        <v>30</v>
      </c>
      <c r="C69" s="3" t="s">
        <v>6</v>
      </c>
      <c r="D69" s="8">
        <v>15</v>
      </c>
      <c r="E69" s="9"/>
      <c r="F69" s="9"/>
    </row>
    <row r="70" spans="1:6" x14ac:dyDescent="0.2">
      <c r="A70" s="2">
        <v>8</v>
      </c>
      <c r="B70" s="3" t="s">
        <v>31</v>
      </c>
      <c r="C70" s="3" t="s">
        <v>13</v>
      </c>
      <c r="D70" s="8">
        <v>215</v>
      </c>
      <c r="E70" s="9"/>
      <c r="F70" s="9"/>
    </row>
    <row r="71" spans="1:6" x14ac:dyDescent="0.2">
      <c r="A71" s="2">
        <v>9</v>
      </c>
      <c r="B71" s="3" t="s">
        <v>79</v>
      </c>
      <c r="C71" s="3" t="s">
        <v>13</v>
      </c>
      <c r="D71" s="8">
        <v>33</v>
      </c>
      <c r="E71" s="9"/>
      <c r="F71" s="9"/>
    </row>
    <row r="72" spans="1:6" x14ac:dyDescent="0.2">
      <c r="A72" s="2">
        <v>10</v>
      </c>
      <c r="B72" s="3" t="s">
        <v>32</v>
      </c>
      <c r="C72" s="3" t="s">
        <v>27</v>
      </c>
      <c r="D72" s="8">
        <v>4</v>
      </c>
      <c r="E72" s="9"/>
      <c r="F72" s="9"/>
    </row>
    <row r="73" spans="1:6" x14ac:dyDescent="0.2">
      <c r="A73" s="2">
        <v>11</v>
      </c>
      <c r="B73" s="3" t="s">
        <v>33</v>
      </c>
      <c r="C73" s="3" t="s">
        <v>27</v>
      </c>
      <c r="D73" s="8">
        <v>1</v>
      </c>
      <c r="E73" s="9"/>
      <c r="F73" s="9"/>
    </row>
    <row r="74" spans="1:6" x14ac:dyDescent="0.2">
      <c r="A74" s="2">
        <v>12</v>
      </c>
      <c r="B74" s="2" t="s">
        <v>80</v>
      </c>
      <c r="C74" s="3" t="s">
        <v>27</v>
      </c>
      <c r="D74" s="8">
        <v>4</v>
      </c>
      <c r="E74" s="9"/>
      <c r="F74" s="9"/>
    </row>
    <row r="75" spans="1:6" x14ac:dyDescent="0.2">
      <c r="A75" s="2">
        <v>13</v>
      </c>
      <c r="B75" s="3" t="s">
        <v>54</v>
      </c>
      <c r="C75" s="3" t="s">
        <v>6</v>
      </c>
      <c r="D75" s="8">
        <v>60</v>
      </c>
      <c r="E75" s="9"/>
      <c r="F75" s="9"/>
    </row>
    <row r="76" spans="1:6" ht="25.5" x14ac:dyDescent="0.2">
      <c r="A76" s="2">
        <v>14</v>
      </c>
      <c r="B76" s="3" t="s">
        <v>55</v>
      </c>
      <c r="C76" s="3" t="s">
        <v>6</v>
      </c>
      <c r="D76" s="8">
        <v>145</v>
      </c>
      <c r="E76" s="9"/>
      <c r="F76" s="9"/>
    </row>
    <row r="77" spans="1:6" x14ac:dyDescent="0.2">
      <c r="A77" s="2">
        <v>15</v>
      </c>
      <c r="B77" s="3" t="s">
        <v>56</v>
      </c>
      <c r="C77" s="3" t="s">
        <v>27</v>
      </c>
      <c r="D77" s="8">
        <v>11</v>
      </c>
      <c r="E77" s="9"/>
      <c r="F77" s="9"/>
    </row>
    <row r="78" spans="1:6" ht="29.25" customHeight="1" x14ac:dyDescent="0.2">
      <c r="A78" s="2">
        <v>16</v>
      </c>
      <c r="B78" s="3" t="s">
        <v>81</v>
      </c>
      <c r="C78" s="3" t="s">
        <v>27</v>
      </c>
      <c r="D78" s="8">
        <v>11</v>
      </c>
      <c r="E78" s="9"/>
      <c r="F78" s="9"/>
    </row>
    <row r="79" spans="1:6" ht="18" customHeight="1" x14ac:dyDescent="0.2">
      <c r="A79" s="2">
        <v>17</v>
      </c>
      <c r="B79" s="2" t="s">
        <v>82</v>
      </c>
      <c r="C79" s="3" t="s">
        <v>27</v>
      </c>
      <c r="D79" s="8">
        <v>1</v>
      </c>
      <c r="E79" s="9"/>
      <c r="F79" s="9"/>
    </row>
    <row r="80" spans="1:6" x14ac:dyDescent="0.2">
      <c r="A80" s="2">
        <v>18</v>
      </c>
      <c r="B80" s="3" t="s">
        <v>34</v>
      </c>
      <c r="C80" s="3" t="s">
        <v>6</v>
      </c>
      <c r="D80" s="8">
        <v>6</v>
      </c>
      <c r="E80" s="9"/>
      <c r="F80" s="9"/>
    </row>
    <row r="81" spans="1:6" x14ac:dyDescent="0.2">
      <c r="A81" s="2">
        <v>19</v>
      </c>
      <c r="B81" s="2" t="s">
        <v>84</v>
      </c>
      <c r="C81" s="3" t="s">
        <v>6</v>
      </c>
      <c r="D81" s="8">
        <v>50</v>
      </c>
      <c r="E81" s="9"/>
      <c r="F81" s="9"/>
    </row>
    <row r="82" spans="1:6" x14ac:dyDescent="0.2">
      <c r="A82" s="15" t="s">
        <v>35</v>
      </c>
      <c r="B82" s="3" t="s">
        <v>83</v>
      </c>
      <c r="C82" s="3" t="s">
        <v>5</v>
      </c>
      <c r="D82" s="8">
        <v>230</v>
      </c>
      <c r="E82" s="9"/>
      <c r="F82" s="9"/>
    </row>
    <row r="83" spans="1:6" x14ac:dyDescent="0.2">
      <c r="A83" s="4"/>
      <c r="B83" s="5" t="s">
        <v>36</v>
      </c>
      <c r="C83" s="4"/>
      <c r="D83" s="11"/>
      <c r="E83" s="4"/>
      <c r="F83" s="10">
        <f>SUM(F63:F82)</f>
        <v>0</v>
      </c>
    </row>
    <row r="84" spans="1:6" x14ac:dyDescent="0.2">
      <c r="A84" s="2"/>
      <c r="B84" s="4" t="s">
        <v>57</v>
      </c>
      <c r="C84" s="2"/>
      <c r="D84" s="8"/>
      <c r="E84" s="2"/>
      <c r="F84" s="10">
        <f>F83+F61+F56+F31+F21+F16</f>
        <v>0</v>
      </c>
    </row>
    <row r="85" spans="1:6" x14ac:dyDescent="0.2">
      <c r="A85" s="1"/>
      <c r="B85" s="12" t="s">
        <v>60</v>
      </c>
      <c r="C85" s="12"/>
      <c r="D85" s="12"/>
      <c r="E85" s="12"/>
      <c r="F85" s="13"/>
    </row>
    <row r="86" spans="1:6" x14ac:dyDescent="0.2">
      <c r="A86" s="1"/>
      <c r="B86" s="12" t="s">
        <v>58</v>
      </c>
      <c r="C86" s="1"/>
      <c r="D86" s="1"/>
      <c r="E86" s="1"/>
      <c r="F86" s="12"/>
    </row>
    <row r="87" spans="1:6" x14ac:dyDescent="0.2">
      <c r="A87" s="1"/>
      <c r="B87" s="12" t="s">
        <v>59</v>
      </c>
      <c r="C87" s="1"/>
      <c r="D87" s="1"/>
      <c r="E87" s="1"/>
      <c r="F87" s="13"/>
    </row>
    <row r="91" spans="1:6" x14ac:dyDescent="0.2">
      <c r="C91" s="257" t="s">
        <v>91</v>
      </c>
      <c r="D91" s="257"/>
    </row>
    <row r="92" spans="1:6" x14ac:dyDescent="0.2">
      <c r="C92" s="17"/>
      <c r="D92" s="17"/>
    </row>
  </sheetData>
  <mergeCells count="1">
    <mergeCell ref="C91:D91"/>
  </mergeCells>
  <phoneticPr fontId="2" type="noConversion"/>
  <pageMargins left="0.74803149606299213" right="0.35433070866141736" top="0.39370078740157483" bottom="0.39370078740157483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opLeftCell="A94" workbookViewId="0">
      <selection activeCell="E64" sqref="E64"/>
    </sheetView>
  </sheetViews>
  <sheetFormatPr defaultRowHeight="12.75" x14ac:dyDescent="0.2"/>
  <cols>
    <col min="1" max="1" width="6.140625" customWidth="1"/>
    <col min="2" max="2" width="8.140625" customWidth="1"/>
    <col min="3" max="3" width="36.42578125" customWidth="1"/>
    <col min="7" max="7" width="11.7109375" customWidth="1"/>
  </cols>
  <sheetData>
    <row r="1" spans="1:7" ht="23.25" x14ac:dyDescent="0.2">
      <c r="A1" s="267" t="s">
        <v>92</v>
      </c>
      <c r="B1" s="267"/>
      <c r="C1" s="267"/>
      <c r="D1" s="267"/>
      <c r="E1" s="267"/>
      <c r="F1" s="267"/>
      <c r="G1" s="267"/>
    </row>
    <row r="2" spans="1:7" ht="15.75" x14ac:dyDescent="0.2">
      <c r="A2" s="268" t="s">
        <v>93</v>
      </c>
      <c r="B2" s="268"/>
      <c r="C2" s="268"/>
      <c r="D2" s="268"/>
      <c r="E2" s="268"/>
      <c r="F2" s="268"/>
      <c r="G2" s="268"/>
    </row>
    <row r="3" spans="1:7" ht="15" x14ac:dyDescent="0.2">
      <c r="A3" s="22"/>
      <c r="B3" s="271" t="s">
        <v>94</v>
      </c>
      <c r="C3" s="271"/>
      <c r="D3" s="271"/>
      <c r="E3" s="271"/>
      <c r="F3" s="271"/>
      <c r="G3" s="271"/>
    </row>
    <row r="4" spans="1:7" ht="22.5" x14ac:dyDescent="0.2">
      <c r="A4" s="23" t="s">
        <v>95</v>
      </c>
      <c r="B4" s="23" t="s">
        <v>96</v>
      </c>
      <c r="C4" s="23" t="s">
        <v>97</v>
      </c>
      <c r="D4" s="23" t="s">
        <v>98</v>
      </c>
      <c r="E4" s="23" t="s">
        <v>99</v>
      </c>
      <c r="F4" s="23" t="s">
        <v>100</v>
      </c>
      <c r="G4" s="23" t="s">
        <v>101</v>
      </c>
    </row>
    <row r="5" spans="1:7" x14ac:dyDescent="0.2">
      <c r="A5" s="24" t="s">
        <v>102</v>
      </c>
      <c r="B5" s="272" t="s">
        <v>103</v>
      </c>
      <c r="C5" s="272"/>
      <c r="D5" s="272"/>
      <c r="E5" s="272"/>
      <c r="F5" s="272"/>
      <c r="G5" s="272"/>
    </row>
    <row r="6" spans="1:7" ht="63.75" x14ac:dyDescent="0.2">
      <c r="A6" s="25"/>
      <c r="B6" s="26">
        <v>1</v>
      </c>
      <c r="C6" s="27" t="s">
        <v>104</v>
      </c>
      <c r="D6" s="28" t="s">
        <v>105</v>
      </c>
      <c r="E6" s="29">
        <v>3410</v>
      </c>
      <c r="F6" s="29"/>
      <c r="G6" s="29"/>
    </row>
    <row r="7" spans="1:7" ht="114.75" x14ac:dyDescent="0.2">
      <c r="A7" s="25"/>
      <c r="B7" s="26">
        <v>2</v>
      </c>
      <c r="C7" s="27" t="s">
        <v>106</v>
      </c>
      <c r="D7" s="28" t="s">
        <v>105</v>
      </c>
      <c r="E7" s="29">
        <v>3410</v>
      </c>
      <c r="F7" s="29"/>
      <c r="G7" s="29"/>
    </row>
    <row r="8" spans="1:7" ht="76.5" x14ac:dyDescent="0.25">
      <c r="A8" s="25"/>
      <c r="B8" s="26">
        <v>3</v>
      </c>
      <c r="C8" s="27" t="s">
        <v>107</v>
      </c>
      <c r="D8" s="28" t="s">
        <v>108</v>
      </c>
      <c r="E8" s="29">
        <v>1473</v>
      </c>
      <c r="F8" s="29"/>
      <c r="G8" s="29"/>
    </row>
    <row r="9" spans="1:7" ht="76.5" x14ac:dyDescent="0.2">
      <c r="A9" s="25"/>
      <c r="B9" s="26">
        <v>4</v>
      </c>
      <c r="C9" s="27" t="s">
        <v>109</v>
      </c>
      <c r="D9" s="28" t="s">
        <v>110</v>
      </c>
      <c r="E9" s="29">
        <v>103.11000000000001</v>
      </c>
      <c r="F9" s="29"/>
      <c r="G9" s="29"/>
    </row>
    <row r="10" spans="1:7" ht="76.5" x14ac:dyDescent="0.2">
      <c r="A10" s="25"/>
      <c r="B10" s="26">
        <v>5</v>
      </c>
      <c r="C10" s="27" t="s">
        <v>111</v>
      </c>
      <c r="D10" s="28" t="s">
        <v>110</v>
      </c>
      <c r="E10" s="29">
        <v>6.9</v>
      </c>
      <c r="F10" s="29"/>
      <c r="G10" s="29"/>
    </row>
    <row r="11" spans="1:7" ht="15" x14ac:dyDescent="0.2">
      <c r="A11" s="25"/>
      <c r="B11" s="30"/>
      <c r="C11" s="31"/>
      <c r="D11" s="32"/>
      <c r="E11" s="33"/>
      <c r="F11" s="33"/>
      <c r="G11" s="34">
        <f>SUM(G6:G10)</f>
        <v>0</v>
      </c>
    </row>
    <row r="12" spans="1:7" ht="15" x14ac:dyDescent="0.2">
      <c r="A12" s="35" t="s">
        <v>112</v>
      </c>
      <c r="B12" s="273" t="s">
        <v>8</v>
      </c>
      <c r="C12" s="274"/>
      <c r="D12" s="274"/>
      <c r="E12" s="274"/>
      <c r="F12" s="274"/>
      <c r="G12" s="275"/>
    </row>
    <row r="13" spans="1:7" ht="63.75" x14ac:dyDescent="0.2">
      <c r="A13" s="25"/>
      <c r="B13" s="26">
        <v>6</v>
      </c>
      <c r="C13" s="27" t="s">
        <v>113</v>
      </c>
      <c r="D13" s="28" t="s">
        <v>110</v>
      </c>
      <c r="E13" s="29">
        <v>92</v>
      </c>
      <c r="F13" s="29"/>
      <c r="G13" s="29"/>
    </row>
    <row r="14" spans="1:7" ht="15" x14ac:dyDescent="0.2">
      <c r="A14" s="25"/>
      <c r="B14" s="26"/>
      <c r="C14" s="27"/>
      <c r="D14" s="28"/>
      <c r="E14" s="29"/>
      <c r="F14" s="29"/>
      <c r="G14" s="36">
        <f>SUM(G13)</f>
        <v>0</v>
      </c>
    </row>
    <row r="15" spans="1:7" ht="15" x14ac:dyDescent="0.2">
      <c r="A15" s="37" t="s">
        <v>114</v>
      </c>
      <c r="B15" s="270" t="s">
        <v>11</v>
      </c>
      <c r="C15" s="270"/>
      <c r="D15" s="270"/>
      <c r="E15" s="270"/>
      <c r="F15" s="270"/>
      <c r="G15" s="270"/>
    </row>
    <row r="16" spans="1:7" ht="51" x14ac:dyDescent="0.2">
      <c r="A16" s="25"/>
      <c r="B16" s="26">
        <v>7</v>
      </c>
      <c r="C16" s="27" t="s">
        <v>115</v>
      </c>
      <c r="D16" s="38" t="s">
        <v>116</v>
      </c>
      <c r="E16" s="39">
        <v>484.79999999999995</v>
      </c>
      <c r="F16" s="39"/>
      <c r="G16" s="39"/>
    </row>
    <row r="17" spans="1:7" ht="76.5" x14ac:dyDescent="0.2">
      <c r="A17" s="25"/>
      <c r="B17" s="26">
        <v>8</v>
      </c>
      <c r="C17" s="27" t="s">
        <v>117</v>
      </c>
      <c r="D17" s="28" t="s">
        <v>116</v>
      </c>
      <c r="E17" s="29">
        <v>484.79999999999995</v>
      </c>
      <c r="F17" s="29"/>
      <c r="G17" s="39"/>
    </row>
    <row r="18" spans="1:7" ht="25.5" x14ac:dyDescent="0.25">
      <c r="A18" s="25"/>
      <c r="B18" s="26">
        <v>9</v>
      </c>
      <c r="C18" s="40" t="s">
        <v>118</v>
      </c>
      <c r="D18" s="28" t="s">
        <v>119</v>
      </c>
      <c r="E18" s="29">
        <v>5050</v>
      </c>
      <c r="F18" s="29"/>
      <c r="G18" s="39"/>
    </row>
    <row r="19" spans="1:7" ht="25.5" x14ac:dyDescent="0.25">
      <c r="A19" s="25"/>
      <c r="B19" s="26">
        <v>10</v>
      </c>
      <c r="C19" s="40" t="s">
        <v>120</v>
      </c>
      <c r="D19" s="28" t="s">
        <v>119</v>
      </c>
      <c r="E19" s="29">
        <v>5050</v>
      </c>
      <c r="F19" s="29"/>
      <c r="G19" s="39"/>
    </row>
    <row r="20" spans="1:7" x14ac:dyDescent="0.2">
      <c r="A20" s="41"/>
      <c r="B20" s="278" t="s">
        <v>121</v>
      </c>
      <c r="C20" s="279"/>
      <c r="D20" s="279"/>
      <c r="E20" s="279"/>
      <c r="F20" s="279"/>
      <c r="G20" s="280"/>
    </row>
    <row r="21" spans="1:7" ht="25.5" x14ac:dyDescent="0.2">
      <c r="A21" s="41"/>
      <c r="B21" s="41">
        <v>1</v>
      </c>
      <c r="C21" s="42" t="s">
        <v>122</v>
      </c>
      <c r="D21" s="43" t="s">
        <v>123</v>
      </c>
      <c r="E21" s="43">
        <v>206</v>
      </c>
      <c r="F21" s="43"/>
      <c r="G21" s="44"/>
    </row>
    <row r="22" spans="1:7" ht="38.25" x14ac:dyDescent="0.2">
      <c r="A22" s="41"/>
      <c r="B22" s="41">
        <v>2</v>
      </c>
      <c r="C22" s="42" t="s">
        <v>124</v>
      </c>
      <c r="D22" s="43" t="s">
        <v>6</v>
      </c>
      <c r="E22" s="43">
        <v>10.3</v>
      </c>
      <c r="F22" s="43"/>
      <c r="G22" s="44"/>
    </row>
    <row r="23" spans="1:7" ht="76.5" x14ac:dyDescent="0.2">
      <c r="A23" s="45"/>
      <c r="B23" s="45">
        <v>3</v>
      </c>
      <c r="C23" s="46" t="s">
        <v>125</v>
      </c>
      <c r="D23" s="47" t="s">
        <v>6</v>
      </c>
      <c r="E23" s="47">
        <v>99</v>
      </c>
      <c r="F23" s="47"/>
      <c r="G23" s="44"/>
    </row>
    <row r="24" spans="1:7" ht="15" x14ac:dyDescent="0.25">
      <c r="A24" s="25"/>
      <c r="B24" s="26"/>
      <c r="C24" s="40"/>
      <c r="D24" s="28"/>
      <c r="E24" s="29"/>
      <c r="F24" s="29"/>
      <c r="G24" s="48">
        <f>G16+G17+G18+G19+G21+G22+G23</f>
        <v>0</v>
      </c>
    </row>
    <row r="25" spans="1:7" ht="15" x14ac:dyDescent="0.2">
      <c r="A25" s="49" t="s">
        <v>126</v>
      </c>
      <c r="B25" s="269" t="s">
        <v>14</v>
      </c>
      <c r="C25" s="269"/>
      <c r="D25" s="269"/>
      <c r="E25" s="269"/>
      <c r="F25" s="269"/>
      <c r="G25" s="269"/>
    </row>
    <row r="26" spans="1:7" ht="76.5" x14ac:dyDescent="0.25">
      <c r="A26" s="25"/>
      <c r="B26" s="26">
        <v>14</v>
      </c>
      <c r="C26" s="27" t="s">
        <v>127</v>
      </c>
      <c r="D26" s="28" t="s">
        <v>108</v>
      </c>
      <c r="E26" s="29">
        <v>1629</v>
      </c>
      <c r="F26" s="29"/>
      <c r="G26" s="29"/>
    </row>
    <row r="27" spans="1:7" ht="76.5" x14ac:dyDescent="0.2">
      <c r="A27" s="25"/>
      <c r="B27" s="26">
        <v>15</v>
      </c>
      <c r="C27" s="27" t="s">
        <v>128</v>
      </c>
      <c r="D27" s="28" t="s">
        <v>110</v>
      </c>
      <c r="E27" s="29">
        <v>114.03000000000002</v>
      </c>
      <c r="F27" s="29"/>
      <c r="G27" s="29"/>
    </row>
    <row r="28" spans="1:7" ht="76.5" x14ac:dyDescent="0.25">
      <c r="A28" s="25"/>
      <c r="B28" s="26">
        <v>16</v>
      </c>
      <c r="C28" s="27" t="s">
        <v>129</v>
      </c>
      <c r="D28" s="28" t="s">
        <v>108</v>
      </c>
      <c r="E28" s="29">
        <v>742</v>
      </c>
      <c r="F28" s="29"/>
      <c r="G28" s="29"/>
    </row>
    <row r="29" spans="1:7" ht="76.5" x14ac:dyDescent="0.2">
      <c r="A29" s="25"/>
      <c r="B29" s="26">
        <v>17</v>
      </c>
      <c r="C29" s="27" t="s">
        <v>130</v>
      </c>
      <c r="D29" s="28" t="s">
        <v>110</v>
      </c>
      <c r="E29" s="29">
        <v>51.940000000000005</v>
      </c>
      <c r="F29" s="29"/>
      <c r="G29" s="29"/>
    </row>
    <row r="30" spans="1:7" ht="63.75" x14ac:dyDescent="0.2">
      <c r="A30" s="25"/>
      <c r="B30" s="26">
        <v>17</v>
      </c>
      <c r="C30" s="27" t="s">
        <v>131</v>
      </c>
      <c r="D30" s="28" t="s">
        <v>27</v>
      </c>
      <c r="E30" s="29">
        <v>5</v>
      </c>
      <c r="F30" s="29"/>
      <c r="G30" s="29"/>
    </row>
    <row r="31" spans="1:7" ht="15" x14ac:dyDescent="0.2">
      <c r="A31" s="25"/>
      <c r="B31" s="26"/>
      <c r="C31" s="27"/>
      <c r="D31" s="28"/>
      <c r="E31" s="29"/>
      <c r="F31" s="29"/>
      <c r="G31" s="36">
        <f>SUM(G26:G30)</f>
        <v>0</v>
      </c>
    </row>
    <row r="32" spans="1:7" ht="15" x14ac:dyDescent="0.2">
      <c r="A32" s="49" t="s">
        <v>132</v>
      </c>
      <c r="B32" s="269" t="s">
        <v>133</v>
      </c>
      <c r="C32" s="269"/>
      <c r="D32" s="269"/>
      <c r="E32" s="269"/>
      <c r="F32" s="269"/>
      <c r="G32" s="269"/>
    </row>
    <row r="33" spans="1:7" ht="38.25" x14ac:dyDescent="0.2">
      <c r="A33" s="25"/>
      <c r="B33" s="26">
        <v>18</v>
      </c>
      <c r="C33" s="50" t="s">
        <v>134</v>
      </c>
      <c r="D33" s="28" t="s">
        <v>13</v>
      </c>
      <c r="E33" s="29">
        <v>21</v>
      </c>
      <c r="F33" s="29"/>
      <c r="G33" s="29"/>
    </row>
    <row r="34" spans="1:7" ht="15" x14ac:dyDescent="0.2">
      <c r="A34" s="25"/>
      <c r="B34" s="26"/>
      <c r="C34" s="51"/>
      <c r="D34" s="28"/>
      <c r="E34" s="29"/>
      <c r="F34" s="29"/>
      <c r="G34" s="36">
        <f>SUM(G33:G33)</f>
        <v>0</v>
      </c>
    </row>
    <row r="35" spans="1:7" x14ac:dyDescent="0.2">
      <c r="A35" s="24" t="s">
        <v>135</v>
      </c>
      <c r="B35" s="272" t="s">
        <v>136</v>
      </c>
      <c r="C35" s="272"/>
      <c r="D35" s="272"/>
      <c r="E35" s="272"/>
      <c r="F35" s="272"/>
      <c r="G35" s="272"/>
    </row>
    <row r="36" spans="1:7" ht="15" x14ac:dyDescent="0.2">
      <c r="A36" s="37" t="s">
        <v>137</v>
      </c>
      <c r="B36" s="270" t="s">
        <v>138</v>
      </c>
      <c r="C36" s="270"/>
      <c r="D36" s="270"/>
      <c r="E36" s="270"/>
      <c r="F36" s="270"/>
      <c r="G36" s="270"/>
    </row>
    <row r="37" spans="1:7" ht="38.25" x14ac:dyDescent="0.2">
      <c r="A37" s="25"/>
      <c r="B37" s="26">
        <v>19</v>
      </c>
      <c r="C37" s="27" t="s">
        <v>139</v>
      </c>
      <c r="D37" s="28" t="s">
        <v>27</v>
      </c>
      <c r="E37" s="29">
        <v>17</v>
      </c>
      <c r="F37" s="29"/>
      <c r="G37" s="29"/>
    </row>
    <row r="38" spans="1:7" ht="38.25" x14ac:dyDescent="0.2">
      <c r="A38" s="22"/>
      <c r="B38" s="26">
        <v>20</v>
      </c>
      <c r="C38" s="27" t="s">
        <v>140</v>
      </c>
      <c r="D38" s="28" t="s">
        <v>27</v>
      </c>
      <c r="E38" s="29">
        <v>14</v>
      </c>
      <c r="F38" s="29"/>
      <c r="G38" s="29"/>
    </row>
    <row r="39" spans="1:7" ht="38.25" x14ac:dyDescent="0.25">
      <c r="A39" s="22"/>
      <c r="B39" s="26">
        <v>21</v>
      </c>
      <c r="C39" s="27" t="s">
        <v>141</v>
      </c>
      <c r="D39" s="28" t="s">
        <v>119</v>
      </c>
      <c r="E39" s="29">
        <v>280</v>
      </c>
      <c r="F39" s="29"/>
      <c r="G39" s="29"/>
    </row>
    <row r="40" spans="1:7" ht="38.25" x14ac:dyDescent="0.2">
      <c r="A40" s="25"/>
      <c r="B40" s="26">
        <v>22</v>
      </c>
      <c r="C40" s="50" t="s">
        <v>142</v>
      </c>
      <c r="D40" s="28" t="s">
        <v>27</v>
      </c>
      <c r="E40" s="29">
        <v>6</v>
      </c>
      <c r="F40" s="29"/>
      <c r="G40" s="29"/>
    </row>
    <row r="41" spans="1:7" ht="15" x14ac:dyDescent="0.2">
      <c r="A41" s="25"/>
      <c r="B41" s="26"/>
      <c r="C41" s="51"/>
      <c r="D41" s="28"/>
      <c r="E41" s="29"/>
      <c r="F41" s="29"/>
      <c r="G41" s="36">
        <f>SUM(G37:G40)</f>
        <v>0</v>
      </c>
    </row>
    <row r="42" spans="1:7" ht="15" x14ac:dyDescent="0.2">
      <c r="A42" s="49" t="s">
        <v>143</v>
      </c>
      <c r="B42" s="269" t="s">
        <v>144</v>
      </c>
      <c r="C42" s="269"/>
      <c r="D42" s="269"/>
      <c r="E42" s="269"/>
      <c r="F42" s="269"/>
      <c r="G42" s="269"/>
    </row>
    <row r="43" spans="1:7" ht="51" x14ac:dyDescent="0.2">
      <c r="A43" s="25"/>
      <c r="B43" s="26">
        <v>24</v>
      </c>
      <c r="C43" s="27" t="s">
        <v>145</v>
      </c>
      <c r="D43" s="28" t="s">
        <v>27</v>
      </c>
      <c r="E43" s="29">
        <v>10</v>
      </c>
      <c r="F43" s="29"/>
      <c r="G43" s="29"/>
    </row>
    <row r="44" spans="1:7" ht="25.5" x14ac:dyDescent="0.2">
      <c r="A44" s="25"/>
      <c r="B44" s="26">
        <v>25</v>
      </c>
      <c r="C44" s="27" t="s">
        <v>146</v>
      </c>
      <c r="D44" s="28" t="s">
        <v>27</v>
      </c>
      <c r="E44" s="29">
        <v>8</v>
      </c>
      <c r="F44" s="29"/>
      <c r="G44" s="29"/>
    </row>
    <row r="45" spans="1:7" ht="15" x14ac:dyDescent="0.2">
      <c r="A45" s="52"/>
      <c r="B45" s="53">
        <v>26</v>
      </c>
      <c r="C45" s="54" t="s">
        <v>147</v>
      </c>
      <c r="D45" s="55" t="s">
        <v>27</v>
      </c>
      <c r="E45" s="56">
        <v>11</v>
      </c>
      <c r="F45" s="56"/>
      <c r="G45" s="29"/>
    </row>
    <row r="46" spans="1:7" ht="15" x14ac:dyDescent="0.2">
      <c r="A46" s="57"/>
      <c r="B46" s="58"/>
      <c r="C46" s="59"/>
      <c r="D46" s="60"/>
      <c r="E46" s="61"/>
      <c r="F46" s="62"/>
      <c r="G46" s="63">
        <f>SUM(G43:G45)</f>
        <v>0</v>
      </c>
    </row>
    <row r="47" spans="1:7" ht="13.5" thickBot="1" x14ac:dyDescent="0.25">
      <c r="A47" s="264" t="s">
        <v>148</v>
      </c>
      <c r="B47" s="265"/>
      <c r="C47" s="265"/>
      <c r="D47" s="265"/>
      <c r="E47" s="265"/>
      <c r="F47" s="265"/>
      <c r="G47" s="64">
        <f>+G11+G14+G24+G31+G34+G41+G46</f>
        <v>0</v>
      </c>
    </row>
    <row r="48" spans="1:7" ht="15" x14ac:dyDescent="0.2">
      <c r="A48" s="82"/>
      <c r="B48" s="276" t="s">
        <v>163</v>
      </c>
      <c r="C48" s="276"/>
      <c r="D48" s="276"/>
      <c r="E48" s="276"/>
      <c r="F48" s="276"/>
      <c r="G48" s="276"/>
    </row>
    <row r="49" spans="1:7" ht="22.5" x14ac:dyDescent="0.2">
      <c r="A49" s="83" t="s">
        <v>95</v>
      </c>
      <c r="B49" s="83" t="s">
        <v>96</v>
      </c>
      <c r="C49" s="83" t="s">
        <v>97</v>
      </c>
      <c r="D49" s="83" t="s">
        <v>98</v>
      </c>
      <c r="E49" s="83" t="s">
        <v>99</v>
      </c>
      <c r="F49" s="83" t="s">
        <v>100</v>
      </c>
      <c r="G49" s="83" t="s">
        <v>101</v>
      </c>
    </row>
    <row r="50" spans="1:7" x14ac:dyDescent="0.2">
      <c r="A50" s="84" t="s">
        <v>102</v>
      </c>
      <c r="B50" s="277" t="s">
        <v>164</v>
      </c>
      <c r="C50" s="277"/>
      <c r="D50" s="277"/>
      <c r="E50" s="277"/>
      <c r="F50" s="277"/>
      <c r="G50" s="277"/>
    </row>
    <row r="51" spans="1:7" ht="25.5" x14ac:dyDescent="0.2">
      <c r="A51" s="85"/>
      <c r="B51" s="26">
        <v>1</v>
      </c>
      <c r="C51" s="86" t="s">
        <v>165</v>
      </c>
      <c r="D51" s="87" t="s">
        <v>166</v>
      </c>
      <c r="E51" s="88">
        <v>3775</v>
      </c>
      <c r="F51" s="88"/>
      <c r="G51" s="88"/>
    </row>
    <row r="52" spans="1:7" ht="25.5" x14ac:dyDescent="0.2">
      <c r="A52" s="85"/>
      <c r="B52" s="26">
        <v>2</v>
      </c>
      <c r="C52" s="86" t="s">
        <v>167</v>
      </c>
      <c r="D52" s="87" t="s">
        <v>166</v>
      </c>
      <c r="E52" s="88">
        <v>237</v>
      </c>
      <c r="F52" s="88"/>
      <c r="G52" s="88"/>
    </row>
    <row r="53" spans="1:7" ht="51" x14ac:dyDescent="0.2">
      <c r="A53" s="85"/>
      <c r="B53" s="26">
        <v>3</v>
      </c>
      <c r="C53" s="86" t="s">
        <v>168</v>
      </c>
      <c r="D53" s="87" t="s">
        <v>166</v>
      </c>
      <c r="E53" s="88">
        <v>712</v>
      </c>
      <c r="F53" s="88"/>
      <c r="G53" s="88"/>
    </row>
    <row r="54" spans="1:7" ht="38.25" x14ac:dyDescent="0.2">
      <c r="A54" s="85"/>
      <c r="B54" s="26">
        <v>4</v>
      </c>
      <c r="C54" s="86" t="s">
        <v>169</v>
      </c>
      <c r="D54" s="87" t="s">
        <v>166</v>
      </c>
      <c r="E54" s="88">
        <v>3188</v>
      </c>
      <c r="F54" s="88"/>
      <c r="G54" s="88"/>
    </row>
    <row r="55" spans="1:7" ht="25.5" x14ac:dyDescent="0.2">
      <c r="A55" s="85"/>
      <c r="B55" s="26">
        <v>5</v>
      </c>
      <c r="C55" s="86" t="s">
        <v>170</v>
      </c>
      <c r="D55" s="87" t="s">
        <v>166</v>
      </c>
      <c r="E55" s="88">
        <v>79</v>
      </c>
      <c r="F55" s="88"/>
      <c r="G55" s="88"/>
    </row>
    <row r="56" spans="1:7" ht="25.5" x14ac:dyDescent="0.2">
      <c r="A56" s="85"/>
      <c r="B56" s="26">
        <v>6</v>
      </c>
      <c r="C56" s="86" t="s">
        <v>171</v>
      </c>
      <c r="D56" s="87" t="s">
        <v>172</v>
      </c>
      <c r="E56" s="88">
        <v>32</v>
      </c>
      <c r="F56" s="88"/>
      <c r="G56" s="88"/>
    </row>
    <row r="57" spans="1:7" ht="25.5" x14ac:dyDescent="0.2">
      <c r="A57" s="85"/>
      <c r="B57" s="26">
        <v>7</v>
      </c>
      <c r="C57" s="86" t="s">
        <v>173</v>
      </c>
      <c r="D57" s="87" t="s">
        <v>172</v>
      </c>
      <c r="E57" s="88">
        <v>148</v>
      </c>
      <c r="F57" s="88"/>
      <c r="G57" s="88"/>
    </row>
    <row r="58" spans="1:7" ht="25.5" x14ac:dyDescent="0.2">
      <c r="A58" s="85"/>
      <c r="B58" s="26">
        <v>8</v>
      </c>
      <c r="C58" s="86" t="s">
        <v>174</v>
      </c>
      <c r="D58" s="87" t="s">
        <v>172</v>
      </c>
      <c r="E58" s="88">
        <v>292</v>
      </c>
      <c r="F58" s="88"/>
      <c r="G58" s="88"/>
    </row>
    <row r="59" spans="1:7" ht="25.5" x14ac:dyDescent="0.2">
      <c r="A59" s="85"/>
      <c r="B59" s="26">
        <v>9</v>
      </c>
      <c r="C59" s="86" t="s">
        <v>175</v>
      </c>
      <c r="D59" s="87" t="s">
        <v>172</v>
      </c>
      <c r="E59" s="88">
        <v>319</v>
      </c>
      <c r="F59" s="88"/>
      <c r="G59" s="88"/>
    </row>
    <row r="60" spans="1:7" ht="63.75" x14ac:dyDescent="0.2">
      <c r="A60" s="85"/>
      <c r="B60" s="26">
        <v>10</v>
      </c>
      <c r="C60" s="86" t="s">
        <v>176</v>
      </c>
      <c r="D60" s="89" t="s">
        <v>27</v>
      </c>
      <c r="E60" s="88">
        <v>44</v>
      </c>
      <c r="F60" s="88"/>
      <c r="G60" s="88"/>
    </row>
    <row r="61" spans="1:7" ht="25.5" x14ac:dyDescent="0.2">
      <c r="A61" s="85"/>
      <c r="B61" s="26">
        <v>11</v>
      </c>
      <c r="C61" s="86" t="s">
        <v>177</v>
      </c>
      <c r="D61" s="87" t="s">
        <v>166</v>
      </c>
      <c r="E61" s="88">
        <v>15</v>
      </c>
      <c r="F61" s="88"/>
      <c r="G61" s="88"/>
    </row>
    <row r="62" spans="1:7" ht="51" x14ac:dyDescent="0.2">
      <c r="A62" s="85"/>
      <c r="B62" s="26">
        <v>12</v>
      </c>
      <c r="C62" s="86" t="s">
        <v>178</v>
      </c>
      <c r="D62" s="89" t="s">
        <v>27</v>
      </c>
      <c r="E62" s="88">
        <v>1</v>
      </c>
      <c r="F62" s="88"/>
      <c r="G62" s="88"/>
    </row>
    <row r="63" spans="1:7" ht="51" x14ac:dyDescent="0.2">
      <c r="A63" s="250"/>
      <c r="B63" s="251">
        <v>13</v>
      </c>
      <c r="C63" s="315" t="s">
        <v>179</v>
      </c>
      <c r="D63" s="316" t="s">
        <v>27</v>
      </c>
      <c r="E63" s="317">
        <v>16</v>
      </c>
      <c r="F63" s="317"/>
      <c r="G63" s="317"/>
    </row>
    <row r="64" spans="1:7" ht="15" x14ac:dyDescent="0.2">
      <c r="A64" s="318"/>
      <c r="B64" s="73">
        <v>14</v>
      </c>
      <c r="C64" s="50" t="s">
        <v>540</v>
      </c>
      <c r="D64" s="74" t="s">
        <v>13</v>
      </c>
      <c r="E64" s="75" t="s">
        <v>542</v>
      </c>
      <c r="F64" s="319"/>
      <c r="G64" s="319"/>
    </row>
    <row r="65" spans="1:7" x14ac:dyDescent="0.2">
      <c r="A65" s="252"/>
      <c r="B65" s="252"/>
      <c r="C65" s="12" t="s">
        <v>60</v>
      </c>
      <c r="D65" s="12"/>
      <c r="E65" s="12"/>
      <c r="F65" s="12"/>
      <c r="G65" s="13"/>
    </row>
    <row r="66" spans="1:7" x14ac:dyDescent="0.2">
      <c r="A66" s="252"/>
      <c r="B66" s="252"/>
      <c r="C66" s="12" t="s">
        <v>58</v>
      </c>
      <c r="D66" s="1"/>
      <c r="E66" s="1"/>
      <c r="F66" s="1"/>
      <c r="G66" s="12"/>
    </row>
    <row r="67" spans="1:7" x14ac:dyDescent="0.2">
      <c r="A67" s="252"/>
      <c r="B67" s="252"/>
      <c r="C67" s="12" t="s">
        <v>59</v>
      </c>
      <c r="D67" s="1"/>
      <c r="E67" s="1"/>
      <c r="F67" s="1"/>
      <c r="G67" s="13"/>
    </row>
    <row r="70" spans="1:7" x14ac:dyDescent="0.2">
      <c r="D70" s="257" t="s">
        <v>91</v>
      </c>
      <c r="E70" s="257"/>
    </row>
    <row r="71" spans="1:7" ht="15" x14ac:dyDescent="0.25">
      <c r="C71" s="266"/>
      <c r="D71" s="266"/>
    </row>
    <row r="72" spans="1:7" ht="15" x14ac:dyDescent="0.25">
      <c r="C72" s="266"/>
      <c r="D72" s="266"/>
    </row>
    <row r="73" spans="1:7" ht="23.25" x14ac:dyDescent="0.2">
      <c r="A73" s="267" t="s">
        <v>92</v>
      </c>
      <c r="B73" s="267"/>
      <c r="C73" s="267"/>
      <c r="D73" s="267"/>
      <c r="E73" s="267"/>
      <c r="F73" s="267"/>
      <c r="G73" s="267"/>
    </row>
    <row r="74" spans="1:7" ht="15.75" x14ac:dyDescent="0.2">
      <c r="A74" s="268" t="s">
        <v>93</v>
      </c>
      <c r="B74" s="268"/>
      <c r="C74" s="268"/>
      <c r="D74" s="268"/>
      <c r="E74" s="268"/>
      <c r="F74" s="268"/>
      <c r="G74" s="268"/>
    </row>
    <row r="75" spans="1:7" ht="15" x14ac:dyDescent="0.2">
      <c r="A75" s="22"/>
      <c r="B75" s="271" t="s">
        <v>149</v>
      </c>
      <c r="C75" s="271"/>
      <c r="D75" s="271"/>
      <c r="E75" s="271"/>
      <c r="F75" s="271"/>
      <c r="G75" s="271"/>
    </row>
    <row r="76" spans="1:7" ht="22.5" x14ac:dyDescent="0.2">
      <c r="A76" s="23" t="s">
        <v>95</v>
      </c>
      <c r="B76" s="23" t="s">
        <v>96</v>
      </c>
      <c r="C76" s="23" t="s">
        <v>97</v>
      </c>
      <c r="D76" s="23" t="s">
        <v>98</v>
      </c>
      <c r="E76" s="23" t="s">
        <v>99</v>
      </c>
      <c r="F76" s="23" t="s">
        <v>100</v>
      </c>
      <c r="G76" s="23" t="s">
        <v>101</v>
      </c>
    </row>
    <row r="77" spans="1:7" ht="15" x14ac:dyDescent="0.2">
      <c r="A77" s="65" t="s">
        <v>102</v>
      </c>
      <c r="B77" s="269" t="s">
        <v>103</v>
      </c>
      <c r="C77" s="269"/>
      <c r="D77" s="269"/>
      <c r="E77" s="269"/>
      <c r="F77" s="269"/>
      <c r="G77" s="269"/>
    </row>
    <row r="78" spans="1:7" ht="89.25" x14ac:dyDescent="0.2">
      <c r="A78" s="25"/>
      <c r="B78" s="26">
        <v>1</v>
      </c>
      <c r="C78" s="27" t="s">
        <v>150</v>
      </c>
      <c r="D78" s="28" t="s">
        <v>110</v>
      </c>
      <c r="E78" s="29">
        <v>6.65</v>
      </c>
      <c r="F78" s="29"/>
      <c r="G78" s="29"/>
    </row>
    <row r="79" spans="1:7" ht="89.25" x14ac:dyDescent="0.2">
      <c r="A79" s="25"/>
      <c r="B79" s="26">
        <v>2</v>
      </c>
      <c r="C79" s="27" t="s">
        <v>151</v>
      </c>
      <c r="D79" s="28" t="s">
        <v>110</v>
      </c>
      <c r="E79" s="29">
        <v>33.25</v>
      </c>
      <c r="F79" s="29"/>
      <c r="G79" s="29"/>
    </row>
    <row r="80" spans="1:7" ht="76.5" x14ac:dyDescent="0.2">
      <c r="A80" s="25"/>
      <c r="B80" s="26">
        <v>3</v>
      </c>
      <c r="C80" s="27" t="s">
        <v>152</v>
      </c>
      <c r="D80" s="28" t="s">
        <v>105</v>
      </c>
      <c r="E80" s="29">
        <v>1808</v>
      </c>
      <c r="F80" s="29"/>
      <c r="G80" s="29"/>
    </row>
    <row r="81" spans="1:7" ht="76.5" x14ac:dyDescent="0.2">
      <c r="A81" s="25"/>
      <c r="B81" s="26">
        <v>4</v>
      </c>
      <c r="C81" s="27" t="s">
        <v>153</v>
      </c>
      <c r="D81" s="38" t="s">
        <v>110</v>
      </c>
      <c r="E81" s="39">
        <v>72.320000000000007</v>
      </c>
      <c r="F81" s="39"/>
      <c r="G81" s="29"/>
    </row>
    <row r="82" spans="1:7" ht="89.25" x14ac:dyDescent="0.2">
      <c r="A82" s="52"/>
      <c r="B82" s="53">
        <v>5</v>
      </c>
      <c r="C82" s="54" t="s">
        <v>154</v>
      </c>
      <c r="D82" s="55" t="s">
        <v>110</v>
      </c>
      <c r="E82" s="56">
        <v>361.6</v>
      </c>
      <c r="F82" s="56"/>
      <c r="G82" s="29"/>
    </row>
    <row r="83" spans="1:7" ht="15" x14ac:dyDescent="0.2">
      <c r="A83" s="66"/>
      <c r="B83" s="67"/>
      <c r="C83" s="59"/>
      <c r="D83" s="60"/>
      <c r="E83" s="61"/>
      <c r="F83" s="62"/>
      <c r="G83" s="63">
        <f>SUM(G78:G82)</f>
        <v>0</v>
      </c>
    </row>
    <row r="84" spans="1:7" x14ac:dyDescent="0.2">
      <c r="A84" s="68" t="s">
        <v>112</v>
      </c>
      <c r="B84" s="258" t="s">
        <v>155</v>
      </c>
      <c r="C84" s="259"/>
      <c r="D84" s="259"/>
      <c r="E84" s="259"/>
      <c r="F84" s="259"/>
      <c r="G84" s="260"/>
    </row>
    <row r="85" spans="1:7" ht="25.5" x14ac:dyDescent="0.25">
      <c r="A85" s="25"/>
      <c r="B85" s="26">
        <v>6</v>
      </c>
      <c r="C85" s="27" t="s">
        <v>156</v>
      </c>
      <c r="D85" s="28" t="s">
        <v>119</v>
      </c>
      <c r="E85" s="29">
        <v>2095</v>
      </c>
      <c r="F85" s="29"/>
      <c r="G85" s="29"/>
    </row>
    <row r="86" spans="1:7" ht="38.25" x14ac:dyDescent="0.2">
      <c r="A86" s="25"/>
      <c r="B86" s="26">
        <v>7</v>
      </c>
      <c r="C86" s="27" t="s">
        <v>157</v>
      </c>
      <c r="D86" s="28" t="s">
        <v>110</v>
      </c>
      <c r="E86" s="29">
        <v>83.8</v>
      </c>
      <c r="F86" s="29"/>
      <c r="G86" s="29"/>
    </row>
    <row r="87" spans="1:7" ht="76.5" x14ac:dyDescent="0.2">
      <c r="A87" s="25"/>
      <c r="B87" s="26">
        <v>8</v>
      </c>
      <c r="C87" s="27" t="s">
        <v>158</v>
      </c>
      <c r="D87" s="28" t="s">
        <v>110</v>
      </c>
      <c r="E87" s="29">
        <v>419</v>
      </c>
      <c r="F87" s="29"/>
      <c r="G87" s="29"/>
    </row>
    <row r="88" spans="1:7" ht="63.75" x14ac:dyDescent="0.25">
      <c r="A88" s="25"/>
      <c r="B88" s="26">
        <v>9</v>
      </c>
      <c r="C88" s="27" t="s">
        <v>159</v>
      </c>
      <c r="D88" s="28" t="s">
        <v>119</v>
      </c>
      <c r="E88" s="29">
        <v>5.4</v>
      </c>
      <c r="F88" s="29"/>
      <c r="G88" s="29"/>
    </row>
    <row r="89" spans="1:7" ht="25.5" x14ac:dyDescent="0.25">
      <c r="A89" s="69"/>
      <c r="B89" s="53">
        <v>13</v>
      </c>
      <c r="C89" s="70" t="s">
        <v>160</v>
      </c>
      <c r="D89" s="71" t="s">
        <v>108</v>
      </c>
      <c r="E89" s="72">
        <v>89</v>
      </c>
      <c r="F89" s="72"/>
      <c r="G89" s="29"/>
    </row>
    <row r="90" spans="1:7" x14ac:dyDescent="0.2">
      <c r="A90" s="320"/>
      <c r="B90" s="252"/>
      <c r="C90" s="252"/>
      <c r="D90" s="252"/>
      <c r="E90" s="252"/>
      <c r="F90" s="75"/>
      <c r="G90" s="63">
        <f>SUM(G85:G89)</f>
        <v>0</v>
      </c>
    </row>
    <row r="91" spans="1:7" ht="15" x14ac:dyDescent="0.2">
      <c r="A91" s="76"/>
      <c r="B91" s="77"/>
      <c r="C91" s="78" t="s">
        <v>148</v>
      </c>
      <c r="D91" s="79"/>
      <c r="E91" s="80"/>
      <c r="F91" s="80"/>
      <c r="G91" s="81">
        <f>G90+G83</f>
        <v>0</v>
      </c>
    </row>
    <row r="92" spans="1:7" ht="15" x14ac:dyDescent="0.2">
      <c r="A92" s="253" t="s">
        <v>114</v>
      </c>
      <c r="B92" s="261" t="s">
        <v>161</v>
      </c>
      <c r="C92" s="262"/>
      <c r="D92" s="262"/>
      <c r="E92" s="262"/>
      <c r="F92" s="262"/>
      <c r="G92" s="263"/>
    </row>
    <row r="93" spans="1:7" s="234" customFormat="1" ht="15" x14ac:dyDescent="0.2">
      <c r="A93" s="254"/>
      <c r="B93" s="255">
        <v>31</v>
      </c>
      <c r="C93" s="231" t="s">
        <v>162</v>
      </c>
      <c r="D93" s="232" t="s">
        <v>27</v>
      </c>
      <c r="E93" s="233">
        <v>7</v>
      </c>
      <c r="F93" s="233"/>
      <c r="G93" s="233"/>
    </row>
    <row r="94" spans="1:7" x14ac:dyDescent="0.2">
      <c r="A94" s="252"/>
      <c r="B94" s="252"/>
      <c r="C94" s="12" t="s">
        <v>60</v>
      </c>
      <c r="D94" s="12"/>
      <c r="E94" s="12"/>
      <c r="F94" s="12"/>
      <c r="G94" s="13"/>
    </row>
    <row r="95" spans="1:7" x14ac:dyDescent="0.2">
      <c r="A95" s="252"/>
      <c r="B95" s="252"/>
      <c r="C95" s="12" t="s">
        <v>58</v>
      </c>
      <c r="D95" s="1"/>
      <c r="E95" s="1"/>
      <c r="F95" s="1"/>
      <c r="G95" s="12"/>
    </row>
    <row r="96" spans="1:7" x14ac:dyDescent="0.2">
      <c r="A96" s="252"/>
      <c r="B96" s="252"/>
      <c r="C96" s="12" t="s">
        <v>59</v>
      </c>
      <c r="D96" s="1"/>
      <c r="E96" s="1"/>
      <c r="F96" s="1"/>
      <c r="G96" s="13"/>
    </row>
    <row r="100" spans="4:5" x14ac:dyDescent="0.2">
      <c r="D100" s="257" t="s">
        <v>91</v>
      </c>
      <c r="E100" s="257"/>
    </row>
  </sheetData>
  <mergeCells count="25">
    <mergeCell ref="B42:G42"/>
    <mergeCell ref="D70:E70"/>
    <mergeCell ref="B20:G20"/>
    <mergeCell ref="B25:G25"/>
    <mergeCell ref="B32:G32"/>
    <mergeCell ref="B35:G35"/>
    <mergeCell ref="B36:G36"/>
    <mergeCell ref="B15:G15"/>
    <mergeCell ref="A1:G1"/>
    <mergeCell ref="A2:G2"/>
    <mergeCell ref="B3:G3"/>
    <mergeCell ref="B5:G5"/>
    <mergeCell ref="B12:G12"/>
    <mergeCell ref="D100:E100"/>
    <mergeCell ref="B84:G84"/>
    <mergeCell ref="B92:G92"/>
    <mergeCell ref="A47:F47"/>
    <mergeCell ref="C71:D71"/>
    <mergeCell ref="C72:D72"/>
    <mergeCell ref="A73:G73"/>
    <mergeCell ref="A74:G74"/>
    <mergeCell ref="B77:G77"/>
    <mergeCell ref="B48:G48"/>
    <mergeCell ref="B50:G50"/>
    <mergeCell ref="B75:G75"/>
  </mergeCells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5"/>
  <sheetViews>
    <sheetView topLeftCell="A124" workbookViewId="0">
      <selection activeCell="H9" sqref="H9"/>
    </sheetView>
  </sheetViews>
  <sheetFormatPr defaultRowHeight="12.75" x14ac:dyDescent="0.2"/>
  <cols>
    <col min="2" max="2" width="64.5703125" customWidth="1"/>
    <col min="6" max="6" width="12.5703125" customWidth="1"/>
  </cols>
  <sheetData>
    <row r="1" spans="1:6" s="17" customFormat="1" ht="26.25" customHeight="1" x14ac:dyDescent="0.2">
      <c r="A1" s="303" t="s">
        <v>546</v>
      </c>
      <c r="B1" s="303"/>
      <c r="C1" s="303"/>
      <c r="D1" s="303"/>
      <c r="E1" s="303"/>
      <c r="F1" s="303"/>
    </row>
    <row r="2" spans="1:6" x14ac:dyDescent="0.2">
      <c r="A2" s="237"/>
      <c r="B2" s="237"/>
      <c r="C2" s="237"/>
      <c r="D2" s="237"/>
      <c r="E2" s="237"/>
      <c r="F2" s="237"/>
    </row>
    <row r="3" spans="1:6" ht="20.25" x14ac:dyDescent="0.2">
      <c r="A3" s="237"/>
      <c r="B3" s="282" t="s">
        <v>537</v>
      </c>
      <c r="C3" s="282"/>
      <c r="D3" s="282"/>
      <c r="E3" s="282"/>
      <c r="F3" s="282"/>
    </row>
    <row r="4" spans="1:6" ht="25.5" x14ac:dyDescent="0.2">
      <c r="A4" s="90" t="s">
        <v>37</v>
      </c>
      <c r="B4" s="91" t="s">
        <v>180</v>
      </c>
      <c r="C4" s="91" t="s">
        <v>181</v>
      </c>
      <c r="D4" s="90" t="s">
        <v>182</v>
      </c>
      <c r="E4" s="92" t="s">
        <v>183</v>
      </c>
      <c r="F4" s="93" t="s">
        <v>184</v>
      </c>
    </row>
    <row r="5" spans="1:6" x14ac:dyDescent="0.2">
      <c r="A5" s="94" t="s">
        <v>185</v>
      </c>
      <c r="B5" s="304" t="s">
        <v>186</v>
      </c>
      <c r="C5" s="304"/>
      <c r="D5" s="304"/>
      <c r="E5" s="304"/>
      <c r="F5" s="304"/>
    </row>
    <row r="6" spans="1:6" ht="14.25" x14ac:dyDescent="0.2">
      <c r="A6" s="95" t="s">
        <v>187</v>
      </c>
      <c r="B6" s="96" t="s">
        <v>188</v>
      </c>
      <c r="C6" s="95" t="s">
        <v>189</v>
      </c>
      <c r="D6" s="97">
        <v>315</v>
      </c>
      <c r="E6" s="97"/>
      <c r="F6" s="97"/>
    </row>
    <row r="7" spans="1:6" ht="14.25" x14ac:dyDescent="0.2">
      <c r="A7" s="98" t="s">
        <v>190</v>
      </c>
      <c r="B7" s="99" t="s">
        <v>191</v>
      </c>
      <c r="C7" s="98" t="s">
        <v>189</v>
      </c>
      <c r="D7" s="100">
        <v>135</v>
      </c>
      <c r="E7" s="100"/>
      <c r="F7" s="100"/>
    </row>
    <row r="8" spans="1:6" ht="14.25" x14ac:dyDescent="0.2">
      <c r="A8" s="98" t="s">
        <v>192</v>
      </c>
      <c r="B8" s="99" t="s">
        <v>193</v>
      </c>
      <c r="C8" s="98" t="s">
        <v>189</v>
      </c>
      <c r="D8" s="100">
        <v>315</v>
      </c>
      <c r="E8" s="100"/>
      <c r="F8" s="100"/>
    </row>
    <row r="9" spans="1:6" ht="14.25" x14ac:dyDescent="0.2">
      <c r="A9" s="98" t="s">
        <v>194</v>
      </c>
      <c r="B9" s="99" t="s">
        <v>195</v>
      </c>
      <c r="C9" s="98" t="s">
        <v>189</v>
      </c>
      <c r="D9" s="100">
        <v>135</v>
      </c>
      <c r="E9" s="100"/>
      <c r="F9" s="100"/>
    </row>
    <row r="10" spans="1:6" ht="14.25" x14ac:dyDescent="0.2">
      <c r="A10" s="98" t="s">
        <v>196</v>
      </c>
      <c r="B10" s="99" t="s">
        <v>197</v>
      </c>
      <c r="C10" s="98" t="s">
        <v>189</v>
      </c>
      <c r="D10" s="100">
        <v>450</v>
      </c>
      <c r="E10" s="100"/>
      <c r="F10" s="100"/>
    </row>
    <row r="11" spans="1:6" ht="14.25" x14ac:dyDescent="0.2">
      <c r="A11" s="98" t="s">
        <v>198</v>
      </c>
      <c r="B11" s="99" t="s">
        <v>199</v>
      </c>
      <c r="C11" s="98" t="s">
        <v>200</v>
      </c>
      <c r="D11" s="100">
        <v>245</v>
      </c>
      <c r="E11" s="100"/>
      <c r="F11" s="100"/>
    </row>
    <row r="12" spans="1:6" ht="14.25" x14ac:dyDescent="0.2">
      <c r="A12" s="98" t="s">
        <v>201</v>
      </c>
      <c r="B12" s="99" t="s">
        <v>202</v>
      </c>
      <c r="C12" s="98" t="s">
        <v>189</v>
      </c>
      <c r="D12" s="100">
        <v>8</v>
      </c>
      <c r="E12" s="100"/>
      <c r="F12" s="100"/>
    </row>
    <row r="13" spans="1:6" x14ac:dyDescent="0.2">
      <c r="A13" s="296" t="s">
        <v>203</v>
      </c>
      <c r="B13" s="296"/>
      <c r="C13" s="296"/>
      <c r="D13" s="296"/>
      <c r="E13" s="296"/>
      <c r="F13" s="101">
        <f>SUM(F6:F12)</f>
        <v>0</v>
      </c>
    </row>
    <row r="14" spans="1:6" x14ac:dyDescent="0.2">
      <c r="A14" s="94" t="s">
        <v>204</v>
      </c>
      <c r="B14" s="304" t="s">
        <v>205</v>
      </c>
      <c r="C14" s="304"/>
      <c r="D14" s="304"/>
      <c r="E14" s="304"/>
      <c r="F14" s="304"/>
    </row>
    <row r="15" spans="1:6" ht="25.5" x14ac:dyDescent="0.2">
      <c r="A15" s="102" t="s">
        <v>206</v>
      </c>
      <c r="B15" s="103" t="s">
        <v>207</v>
      </c>
      <c r="C15" s="98" t="s">
        <v>189</v>
      </c>
      <c r="D15" s="104">
        <v>0.3</v>
      </c>
      <c r="E15" s="104"/>
      <c r="F15" s="104"/>
    </row>
    <row r="16" spans="1:6" ht="25.5" x14ac:dyDescent="0.2">
      <c r="A16" s="105" t="s">
        <v>208</v>
      </c>
      <c r="B16" s="99" t="s">
        <v>209</v>
      </c>
      <c r="C16" s="98" t="s">
        <v>210</v>
      </c>
      <c r="D16" s="100">
        <v>680</v>
      </c>
      <c r="E16" s="100"/>
      <c r="F16" s="100"/>
    </row>
    <row r="17" spans="1:6" ht="14.25" x14ac:dyDescent="0.2">
      <c r="A17" s="98" t="s">
        <v>211</v>
      </c>
      <c r="B17" s="99" t="s">
        <v>212</v>
      </c>
      <c r="C17" s="98" t="s">
        <v>200</v>
      </c>
      <c r="D17" s="100">
        <v>800</v>
      </c>
      <c r="E17" s="100"/>
      <c r="F17" s="100"/>
    </row>
    <row r="18" spans="1:6" ht="25.5" x14ac:dyDescent="0.2">
      <c r="A18" s="98" t="s">
        <v>213</v>
      </c>
      <c r="B18" s="99" t="s">
        <v>214</v>
      </c>
      <c r="C18" s="98" t="s">
        <v>189</v>
      </c>
      <c r="D18" s="100">
        <v>320</v>
      </c>
      <c r="E18" s="100"/>
      <c r="F18" s="100"/>
    </row>
    <row r="19" spans="1:6" x14ac:dyDescent="0.2">
      <c r="A19" s="98" t="s">
        <v>215</v>
      </c>
      <c r="B19" s="99" t="s">
        <v>216</v>
      </c>
      <c r="C19" s="98" t="s">
        <v>217</v>
      </c>
      <c r="D19" s="100">
        <v>160</v>
      </c>
      <c r="E19" s="100"/>
      <c r="F19" s="100"/>
    </row>
    <row r="20" spans="1:6" x14ac:dyDescent="0.2">
      <c r="A20" s="106" t="s">
        <v>218</v>
      </c>
      <c r="B20" s="107" t="s">
        <v>219</v>
      </c>
      <c r="C20" s="98" t="s">
        <v>217</v>
      </c>
      <c r="D20" s="108">
        <v>55</v>
      </c>
      <c r="E20" s="108"/>
      <c r="F20" s="108"/>
    </row>
    <row r="21" spans="1:6" x14ac:dyDescent="0.2">
      <c r="A21" s="109" t="s">
        <v>220</v>
      </c>
      <c r="B21" s="110" t="s">
        <v>221</v>
      </c>
      <c r="C21" s="98" t="s">
        <v>217</v>
      </c>
      <c r="D21" s="111">
        <v>122.5</v>
      </c>
      <c r="E21" s="111"/>
      <c r="F21" s="111"/>
    </row>
    <row r="22" spans="1:6" x14ac:dyDescent="0.2">
      <c r="A22" s="305" t="s">
        <v>222</v>
      </c>
      <c r="B22" s="305"/>
      <c r="C22" s="305"/>
      <c r="D22" s="305"/>
      <c r="E22" s="305"/>
      <c r="F22" s="101">
        <f>SUM(F15:F21)</f>
        <v>0</v>
      </c>
    </row>
    <row r="23" spans="1:6" x14ac:dyDescent="0.2">
      <c r="A23" s="94" t="s">
        <v>223</v>
      </c>
      <c r="B23" s="293" t="s">
        <v>224</v>
      </c>
      <c r="C23" s="294"/>
      <c r="D23" s="294"/>
      <c r="E23" s="294"/>
      <c r="F23" s="295"/>
    </row>
    <row r="24" spans="1:6" x14ac:dyDescent="0.2">
      <c r="A24" s="112" t="s">
        <v>225</v>
      </c>
      <c r="B24" s="96" t="s">
        <v>226</v>
      </c>
      <c r="C24" s="95" t="s">
        <v>27</v>
      </c>
      <c r="D24" s="113">
        <v>4</v>
      </c>
      <c r="E24" s="113"/>
      <c r="F24" s="113"/>
    </row>
    <row r="25" spans="1:6" x14ac:dyDescent="0.2">
      <c r="A25" s="112" t="s">
        <v>227</v>
      </c>
      <c r="B25" s="96" t="s">
        <v>228</v>
      </c>
      <c r="C25" s="95" t="s">
        <v>27</v>
      </c>
      <c r="D25" s="113">
        <v>4</v>
      </c>
      <c r="E25" s="113"/>
      <c r="F25" s="113"/>
    </row>
    <row r="26" spans="1:6" x14ac:dyDescent="0.2">
      <c r="A26" s="292" t="s">
        <v>229</v>
      </c>
      <c r="B26" s="292"/>
      <c r="C26" s="292"/>
      <c r="D26" s="292"/>
      <c r="E26" s="292"/>
      <c r="F26" s="114">
        <f>SUM(F24:F25)</f>
        <v>0</v>
      </c>
    </row>
    <row r="27" spans="1:6" x14ac:dyDescent="0.2">
      <c r="A27" s="125">
        <v>4</v>
      </c>
      <c r="B27" s="293" t="s">
        <v>370</v>
      </c>
      <c r="C27" s="294"/>
      <c r="D27" s="294"/>
      <c r="E27" s="294"/>
      <c r="F27" s="295"/>
    </row>
    <row r="28" spans="1:6" ht="14.25" x14ac:dyDescent="0.2">
      <c r="A28" s="132" t="s">
        <v>231</v>
      </c>
      <c r="B28" s="133" t="s">
        <v>188</v>
      </c>
      <c r="C28" s="116" t="s">
        <v>189</v>
      </c>
      <c r="D28" s="122">
        <v>70</v>
      </c>
      <c r="E28" s="122"/>
      <c r="F28" s="122"/>
    </row>
    <row r="29" spans="1:6" ht="14.25" x14ac:dyDescent="0.2">
      <c r="A29" s="132" t="s">
        <v>232</v>
      </c>
      <c r="B29" s="99" t="s">
        <v>373</v>
      </c>
      <c r="C29" s="98" t="s">
        <v>189</v>
      </c>
      <c r="D29" s="100">
        <v>30</v>
      </c>
      <c r="E29" s="100"/>
      <c r="F29" s="100"/>
    </row>
    <row r="30" spans="1:6" ht="14.25" x14ac:dyDescent="0.2">
      <c r="A30" s="132" t="s">
        <v>233</v>
      </c>
      <c r="B30" s="99" t="s">
        <v>193</v>
      </c>
      <c r="C30" s="98" t="s">
        <v>189</v>
      </c>
      <c r="D30" s="100">
        <v>70</v>
      </c>
      <c r="E30" s="100"/>
      <c r="F30" s="100"/>
    </row>
    <row r="31" spans="1:6" ht="14.25" x14ac:dyDescent="0.2">
      <c r="A31" s="132" t="s">
        <v>234</v>
      </c>
      <c r="B31" s="99" t="s">
        <v>195</v>
      </c>
      <c r="C31" s="98" t="s">
        <v>189</v>
      </c>
      <c r="D31" s="100">
        <v>30</v>
      </c>
      <c r="E31" s="100"/>
      <c r="F31" s="100"/>
    </row>
    <row r="32" spans="1:6" ht="14.25" x14ac:dyDescent="0.2">
      <c r="A32" s="132" t="s">
        <v>235</v>
      </c>
      <c r="B32" s="99" t="s">
        <v>197</v>
      </c>
      <c r="C32" s="98" t="s">
        <v>189</v>
      </c>
      <c r="D32" s="100">
        <v>100</v>
      </c>
      <c r="E32" s="100"/>
      <c r="F32" s="100"/>
    </row>
    <row r="33" spans="1:6" x14ac:dyDescent="0.2">
      <c r="A33" s="132" t="s">
        <v>236</v>
      </c>
      <c r="B33" s="99" t="s">
        <v>378</v>
      </c>
      <c r="C33" s="124" t="s">
        <v>13</v>
      </c>
      <c r="D33" s="100">
        <v>220</v>
      </c>
      <c r="E33" s="100"/>
      <c r="F33" s="100"/>
    </row>
    <row r="34" spans="1:6" ht="25.5" x14ac:dyDescent="0.2">
      <c r="A34" s="132" t="s">
        <v>238</v>
      </c>
      <c r="B34" s="99" t="s">
        <v>380</v>
      </c>
      <c r="C34" s="124" t="s">
        <v>13</v>
      </c>
      <c r="D34" s="100">
        <v>25</v>
      </c>
      <c r="E34" s="100"/>
      <c r="F34" s="100"/>
    </row>
    <row r="35" spans="1:6" ht="14.25" x14ac:dyDescent="0.2">
      <c r="A35" s="132" t="s">
        <v>240</v>
      </c>
      <c r="B35" s="99" t="s">
        <v>237</v>
      </c>
      <c r="C35" s="98" t="s">
        <v>189</v>
      </c>
      <c r="D35" s="100">
        <v>24.5</v>
      </c>
      <c r="E35" s="100"/>
      <c r="F35" s="100"/>
    </row>
    <row r="36" spans="1:6" ht="14.25" x14ac:dyDescent="0.2">
      <c r="A36" s="132" t="s">
        <v>242</v>
      </c>
      <c r="B36" s="99" t="s">
        <v>243</v>
      </c>
      <c r="C36" s="98" t="s">
        <v>189</v>
      </c>
      <c r="D36" s="100">
        <v>60</v>
      </c>
      <c r="E36" s="100"/>
      <c r="F36" s="100"/>
    </row>
    <row r="37" spans="1:6" ht="25.5" x14ac:dyDescent="0.2">
      <c r="A37" s="132" t="s">
        <v>244</v>
      </c>
      <c r="B37" s="99" t="s">
        <v>384</v>
      </c>
      <c r="C37" s="98" t="s">
        <v>189</v>
      </c>
      <c r="D37" s="100">
        <v>1.5</v>
      </c>
      <c r="E37" s="100"/>
      <c r="F37" s="100"/>
    </row>
    <row r="38" spans="1:6" x14ac:dyDescent="0.2">
      <c r="A38" s="132" t="s">
        <v>527</v>
      </c>
      <c r="B38" s="99" t="s">
        <v>386</v>
      </c>
      <c r="C38" s="98" t="s">
        <v>27</v>
      </c>
      <c r="D38" s="100">
        <v>21</v>
      </c>
      <c r="E38" s="100"/>
      <c r="F38" s="100"/>
    </row>
    <row r="39" spans="1:6" ht="25.5" x14ac:dyDescent="0.2">
      <c r="A39" s="132" t="s">
        <v>528</v>
      </c>
      <c r="B39" s="99" t="s">
        <v>388</v>
      </c>
      <c r="C39" s="98" t="s">
        <v>189</v>
      </c>
      <c r="D39" s="100">
        <v>2</v>
      </c>
      <c r="E39" s="100"/>
      <c r="F39" s="100"/>
    </row>
    <row r="40" spans="1:6" x14ac:dyDescent="0.2">
      <c r="A40" s="132" t="s">
        <v>529</v>
      </c>
      <c r="B40" s="99" t="s">
        <v>390</v>
      </c>
      <c r="C40" s="98" t="s">
        <v>27</v>
      </c>
      <c r="D40" s="100">
        <v>14</v>
      </c>
      <c r="E40" s="100"/>
      <c r="F40" s="100"/>
    </row>
    <row r="41" spans="1:6" ht="14.25" x14ac:dyDescent="0.2">
      <c r="A41" s="132" t="s">
        <v>530</v>
      </c>
      <c r="B41" s="99" t="s">
        <v>392</v>
      </c>
      <c r="C41" s="124" t="s">
        <v>200</v>
      </c>
      <c r="D41" s="100">
        <v>15</v>
      </c>
      <c r="E41" s="100"/>
      <c r="F41" s="100"/>
    </row>
    <row r="42" spans="1:6" x14ac:dyDescent="0.2">
      <c r="A42" s="132" t="s">
        <v>531</v>
      </c>
      <c r="B42" s="99" t="s">
        <v>394</v>
      </c>
      <c r="C42" s="124" t="s">
        <v>27</v>
      </c>
      <c r="D42" s="100">
        <v>21</v>
      </c>
      <c r="E42" s="100"/>
      <c r="F42" s="100"/>
    </row>
    <row r="43" spans="1:6" x14ac:dyDescent="0.2">
      <c r="A43" s="132" t="s">
        <v>532</v>
      </c>
      <c r="B43" s="110" t="s">
        <v>396</v>
      </c>
      <c r="C43" s="130" t="s">
        <v>27</v>
      </c>
      <c r="D43" s="111">
        <v>7</v>
      </c>
      <c r="E43" s="111"/>
      <c r="F43" s="111"/>
    </row>
    <row r="44" spans="1:6" x14ac:dyDescent="0.2">
      <c r="A44" s="292" t="s">
        <v>397</v>
      </c>
      <c r="B44" s="292"/>
      <c r="C44" s="292"/>
      <c r="D44" s="292"/>
      <c r="E44" s="292"/>
      <c r="F44" s="114">
        <f>SUM(F28:F43)</f>
        <v>0</v>
      </c>
    </row>
    <row r="45" spans="1:6" x14ac:dyDescent="0.2">
      <c r="A45" s="125">
        <v>5</v>
      </c>
      <c r="B45" s="293" t="s">
        <v>398</v>
      </c>
      <c r="C45" s="294"/>
      <c r="D45" s="294"/>
      <c r="E45" s="294"/>
      <c r="F45" s="295"/>
    </row>
    <row r="46" spans="1:6" x14ac:dyDescent="0.2">
      <c r="A46" s="129" t="s">
        <v>248</v>
      </c>
      <c r="B46" s="99" t="s">
        <v>400</v>
      </c>
      <c r="C46" s="98" t="s">
        <v>13</v>
      </c>
      <c r="D46" s="100">
        <v>82</v>
      </c>
      <c r="E46" s="100"/>
      <c r="F46" s="100"/>
    </row>
    <row r="47" spans="1:6" x14ac:dyDescent="0.2">
      <c r="A47" s="296" t="s">
        <v>401</v>
      </c>
      <c r="B47" s="296"/>
      <c r="C47" s="296"/>
      <c r="D47" s="296"/>
      <c r="E47" s="296"/>
      <c r="F47" s="101">
        <f>SUM(F46:F46)</f>
        <v>0</v>
      </c>
    </row>
    <row r="48" spans="1:6" x14ac:dyDescent="0.2">
      <c r="A48" s="238"/>
      <c r="B48" s="238"/>
      <c r="C48" s="238"/>
      <c r="D48" s="238"/>
      <c r="E48" s="238"/>
      <c r="F48" s="239"/>
    </row>
    <row r="49" spans="1:7" x14ac:dyDescent="0.2">
      <c r="A49" s="301"/>
      <c r="B49" s="301"/>
      <c r="C49" s="301"/>
      <c r="D49" s="301"/>
      <c r="E49" s="301"/>
      <c r="F49" s="301"/>
      <c r="G49" s="236"/>
    </row>
    <row r="50" spans="1:7" ht="20.25" x14ac:dyDescent="0.2">
      <c r="A50" s="237"/>
      <c r="B50" s="302" t="s">
        <v>533</v>
      </c>
      <c r="C50" s="302"/>
      <c r="D50" s="302"/>
      <c r="E50" s="302"/>
      <c r="F50" s="302"/>
      <c r="G50" s="236"/>
    </row>
    <row r="51" spans="1:7" x14ac:dyDescent="0.2">
      <c r="A51" s="235"/>
      <c r="B51" s="230"/>
      <c r="C51" s="230"/>
      <c r="D51" s="230"/>
      <c r="E51" s="230"/>
      <c r="F51" s="230"/>
      <c r="G51" s="236"/>
    </row>
    <row r="52" spans="1:7" x14ac:dyDescent="0.2">
      <c r="A52" s="115">
        <v>6</v>
      </c>
      <c r="B52" s="293" t="s">
        <v>230</v>
      </c>
      <c r="C52" s="294"/>
      <c r="D52" s="294"/>
      <c r="E52" s="294"/>
      <c r="F52" s="295"/>
    </row>
    <row r="53" spans="1:7" ht="14.25" x14ac:dyDescent="0.2">
      <c r="A53" s="116" t="s">
        <v>258</v>
      </c>
      <c r="B53" s="99" t="s">
        <v>188</v>
      </c>
      <c r="C53" s="98" t="s">
        <v>189</v>
      </c>
      <c r="D53" s="117">
        <f>ROUND(D57*0.5,2)</f>
        <v>110</v>
      </c>
      <c r="E53" s="100"/>
      <c r="F53" s="117"/>
    </row>
    <row r="54" spans="1:7" ht="14.25" x14ac:dyDescent="0.2">
      <c r="A54" s="98" t="s">
        <v>259</v>
      </c>
      <c r="B54" s="99" t="s">
        <v>191</v>
      </c>
      <c r="C54" s="98" t="s">
        <v>189</v>
      </c>
      <c r="D54" s="118">
        <f>+D57-D53</f>
        <v>110</v>
      </c>
      <c r="E54" s="100"/>
      <c r="F54" s="118"/>
    </row>
    <row r="55" spans="1:7" ht="14.25" x14ac:dyDescent="0.2">
      <c r="A55" s="105" t="s">
        <v>260</v>
      </c>
      <c r="B55" s="99" t="s">
        <v>193</v>
      </c>
      <c r="C55" s="98" t="s">
        <v>189</v>
      </c>
      <c r="D55" s="118">
        <f>+D53</f>
        <v>110</v>
      </c>
      <c r="E55" s="100"/>
      <c r="F55" s="118"/>
    </row>
    <row r="56" spans="1:7" ht="14.25" x14ac:dyDescent="0.2">
      <c r="A56" s="98" t="s">
        <v>261</v>
      </c>
      <c r="B56" s="99" t="s">
        <v>195</v>
      </c>
      <c r="C56" s="98" t="s">
        <v>189</v>
      </c>
      <c r="D56" s="118">
        <f>+D54</f>
        <v>110</v>
      </c>
      <c r="E56" s="100"/>
      <c r="F56" s="118"/>
    </row>
    <row r="57" spans="1:7" ht="14.25" x14ac:dyDescent="0.2">
      <c r="A57" s="98" t="s">
        <v>262</v>
      </c>
      <c r="B57" s="99" t="s">
        <v>197</v>
      </c>
      <c r="C57" s="98" t="s">
        <v>189</v>
      </c>
      <c r="D57" s="118">
        <v>220</v>
      </c>
      <c r="E57" s="100"/>
      <c r="F57" s="118"/>
    </row>
    <row r="58" spans="1:7" ht="14.25" x14ac:dyDescent="0.2">
      <c r="A58" s="98" t="s">
        <v>264</v>
      </c>
      <c r="B58" s="99" t="s">
        <v>237</v>
      </c>
      <c r="C58" s="98" t="s">
        <v>189</v>
      </c>
      <c r="D58" s="100">
        <v>41</v>
      </c>
      <c r="E58" s="100"/>
      <c r="F58" s="100"/>
    </row>
    <row r="59" spans="1:7" ht="25.5" x14ac:dyDescent="0.2">
      <c r="A59" s="98" t="s">
        <v>266</v>
      </c>
      <c r="B59" s="99" t="s">
        <v>239</v>
      </c>
      <c r="C59" s="98" t="s">
        <v>210</v>
      </c>
      <c r="D59" s="100">
        <v>660</v>
      </c>
      <c r="E59" s="100"/>
      <c r="F59" s="100"/>
    </row>
    <row r="60" spans="1:7" ht="25.5" x14ac:dyDescent="0.2">
      <c r="A60" s="98" t="s">
        <v>268</v>
      </c>
      <c r="B60" s="99" t="s">
        <v>241</v>
      </c>
      <c r="C60" s="98" t="s">
        <v>210</v>
      </c>
      <c r="D60" s="100">
        <v>12</v>
      </c>
      <c r="E60" s="100"/>
      <c r="F60" s="100"/>
    </row>
    <row r="61" spans="1:7" ht="14.25" x14ac:dyDescent="0.2">
      <c r="A61" s="98" t="s">
        <v>270</v>
      </c>
      <c r="B61" s="99" t="s">
        <v>243</v>
      </c>
      <c r="C61" s="98" t="s">
        <v>189</v>
      </c>
      <c r="D61" s="100">
        <v>155</v>
      </c>
      <c r="E61" s="100"/>
      <c r="F61" s="100"/>
    </row>
    <row r="62" spans="1:7" x14ac:dyDescent="0.2">
      <c r="A62" s="106" t="s">
        <v>272</v>
      </c>
      <c r="B62" s="107" t="s">
        <v>245</v>
      </c>
      <c r="C62" s="106" t="s">
        <v>27</v>
      </c>
      <c r="D62" s="108">
        <v>9</v>
      </c>
      <c r="E62" s="108"/>
      <c r="F62" s="108"/>
    </row>
    <row r="63" spans="1:7" x14ac:dyDescent="0.2">
      <c r="A63" s="292" t="s">
        <v>246</v>
      </c>
      <c r="B63" s="292"/>
      <c r="C63" s="292"/>
      <c r="D63" s="292"/>
      <c r="E63" s="292"/>
      <c r="F63" s="114">
        <f>SUM(F53:F62)</f>
        <v>0</v>
      </c>
    </row>
    <row r="64" spans="1:7" x14ac:dyDescent="0.2">
      <c r="A64" s="119">
        <v>7</v>
      </c>
      <c r="B64" s="293" t="s">
        <v>247</v>
      </c>
      <c r="C64" s="294"/>
      <c r="D64" s="294"/>
      <c r="E64" s="294"/>
      <c r="F64" s="295"/>
    </row>
    <row r="65" spans="1:6" ht="14.25" x14ac:dyDescent="0.2">
      <c r="A65" s="116" t="s">
        <v>284</v>
      </c>
      <c r="B65" s="120" t="s">
        <v>249</v>
      </c>
      <c r="C65" s="121" t="s">
        <v>189</v>
      </c>
      <c r="D65" s="117">
        <v>15</v>
      </c>
      <c r="E65" s="122"/>
      <c r="F65" s="122"/>
    </row>
    <row r="66" spans="1:6" ht="14.25" x14ac:dyDescent="0.2">
      <c r="A66" s="98" t="s">
        <v>286</v>
      </c>
      <c r="B66" s="123" t="s">
        <v>250</v>
      </c>
      <c r="C66" s="124" t="s">
        <v>189</v>
      </c>
      <c r="D66" s="118">
        <v>5</v>
      </c>
      <c r="E66" s="100"/>
      <c r="F66" s="100"/>
    </row>
    <row r="67" spans="1:6" ht="14.25" x14ac:dyDescent="0.2">
      <c r="A67" s="98" t="s">
        <v>288</v>
      </c>
      <c r="B67" s="123" t="s">
        <v>251</v>
      </c>
      <c r="C67" s="124" t="s">
        <v>189</v>
      </c>
      <c r="D67" s="118">
        <v>20</v>
      </c>
      <c r="E67" s="100"/>
      <c r="F67" s="100"/>
    </row>
    <row r="68" spans="1:6" ht="14.25" x14ac:dyDescent="0.2">
      <c r="A68" s="98" t="s">
        <v>289</v>
      </c>
      <c r="B68" s="123" t="s">
        <v>252</v>
      </c>
      <c r="C68" s="124" t="s">
        <v>189</v>
      </c>
      <c r="D68" s="118">
        <v>10</v>
      </c>
      <c r="E68" s="100"/>
      <c r="F68" s="100"/>
    </row>
    <row r="69" spans="1:6" x14ac:dyDescent="0.2">
      <c r="A69" s="98" t="s">
        <v>290</v>
      </c>
      <c r="B69" s="123" t="s">
        <v>253</v>
      </c>
      <c r="C69" s="124" t="s">
        <v>27</v>
      </c>
      <c r="D69" s="118">
        <v>36</v>
      </c>
      <c r="E69" s="100"/>
      <c r="F69" s="100"/>
    </row>
    <row r="70" spans="1:6" x14ac:dyDescent="0.2">
      <c r="A70" s="98" t="s">
        <v>291</v>
      </c>
      <c r="B70" s="123" t="s">
        <v>254</v>
      </c>
      <c r="C70" s="124" t="s">
        <v>255</v>
      </c>
      <c r="D70" s="118">
        <v>20</v>
      </c>
      <c r="E70" s="100"/>
      <c r="F70" s="100"/>
    </row>
    <row r="71" spans="1:6" x14ac:dyDescent="0.2">
      <c r="A71" s="292" t="s">
        <v>256</v>
      </c>
      <c r="B71" s="292"/>
      <c r="C71" s="292"/>
      <c r="D71" s="292"/>
      <c r="E71" s="292"/>
      <c r="F71" s="114">
        <f>SUM(F65:F70)</f>
        <v>0</v>
      </c>
    </row>
    <row r="72" spans="1:6" x14ac:dyDescent="0.2">
      <c r="A72" s="125">
        <v>8</v>
      </c>
      <c r="B72" s="293" t="s">
        <v>257</v>
      </c>
      <c r="C72" s="294"/>
      <c r="D72" s="294"/>
      <c r="E72" s="294"/>
      <c r="F72" s="295"/>
    </row>
    <row r="73" spans="1:6" ht="14.25" x14ac:dyDescent="0.2">
      <c r="A73" s="116" t="s">
        <v>294</v>
      </c>
      <c r="B73" s="96" t="s">
        <v>188</v>
      </c>
      <c r="C73" s="126" t="s">
        <v>189</v>
      </c>
      <c r="D73" s="127">
        <f>ROUND(D88*0.3,2)</f>
        <v>8.4600000000000009</v>
      </c>
      <c r="E73" s="122"/>
      <c r="F73" s="122"/>
    </row>
    <row r="74" spans="1:6" ht="14.25" x14ac:dyDescent="0.2">
      <c r="A74" s="98" t="s">
        <v>295</v>
      </c>
      <c r="B74" s="99" t="s">
        <v>191</v>
      </c>
      <c r="C74" s="124" t="s">
        <v>189</v>
      </c>
      <c r="D74" s="128">
        <f>+D88-D73</f>
        <v>19.75</v>
      </c>
      <c r="E74" s="100"/>
      <c r="F74" s="100"/>
    </row>
    <row r="75" spans="1:6" ht="14.25" x14ac:dyDescent="0.2">
      <c r="A75" s="98" t="s">
        <v>296</v>
      </c>
      <c r="B75" s="99" t="s">
        <v>193</v>
      </c>
      <c r="C75" s="124" t="s">
        <v>189</v>
      </c>
      <c r="D75" s="128">
        <f>+D73</f>
        <v>8.4600000000000009</v>
      </c>
      <c r="E75" s="100"/>
      <c r="F75" s="100"/>
    </row>
    <row r="76" spans="1:6" ht="14.25" x14ac:dyDescent="0.2">
      <c r="A76" s="98" t="s">
        <v>297</v>
      </c>
      <c r="B76" s="99" t="s">
        <v>195</v>
      </c>
      <c r="C76" s="124" t="s">
        <v>189</v>
      </c>
      <c r="D76" s="128">
        <f>+D74</f>
        <v>19.75</v>
      </c>
      <c r="E76" s="100"/>
      <c r="F76" s="100"/>
    </row>
    <row r="77" spans="1:6" ht="14.25" x14ac:dyDescent="0.2">
      <c r="A77" s="98" t="s">
        <v>298</v>
      </c>
      <c r="B77" s="99" t="s">
        <v>263</v>
      </c>
      <c r="C77" s="124" t="s">
        <v>189</v>
      </c>
      <c r="D77" s="128">
        <v>2</v>
      </c>
      <c r="E77" s="100"/>
      <c r="F77" s="100"/>
    </row>
    <row r="78" spans="1:6" ht="14.25" x14ac:dyDescent="0.2">
      <c r="A78" s="98" t="s">
        <v>299</v>
      </c>
      <c r="B78" s="99" t="s">
        <v>265</v>
      </c>
      <c r="C78" s="124" t="s">
        <v>200</v>
      </c>
      <c r="D78" s="128">
        <v>11</v>
      </c>
      <c r="E78" s="100"/>
      <c r="F78" s="100"/>
    </row>
    <row r="79" spans="1:6" ht="14.25" x14ac:dyDescent="0.2">
      <c r="A79" s="98" t="s">
        <v>300</v>
      </c>
      <c r="B79" s="99" t="s">
        <v>267</v>
      </c>
      <c r="C79" s="124" t="s">
        <v>200</v>
      </c>
      <c r="D79" s="128">
        <v>26</v>
      </c>
      <c r="E79" s="100"/>
      <c r="F79" s="100"/>
    </row>
    <row r="80" spans="1:6" x14ac:dyDescent="0.2">
      <c r="A80" s="105" t="s">
        <v>301</v>
      </c>
      <c r="B80" s="99" t="s">
        <v>269</v>
      </c>
      <c r="C80" s="124" t="s">
        <v>16</v>
      </c>
      <c r="D80" s="128">
        <v>500</v>
      </c>
      <c r="E80" s="100"/>
      <c r="F80" s="100"/>
    </row>
    <row r="81" spans="1:6" x14ac:dyDescent="0.2">
      <c r="A81" s="105" t="s">
        <v>302</v>
      </c>
      <c r="B81" s="99" t="s">
        <v>271</v>
      </c>
      <c r="C81" s="124" t="s">
        <v>16</v>
      </c>
      <c r="D81" s="128">
        <v>13</v>
      </c>
      <c r="E81" s="100"/>
      <c r="F81" s="100"/>
    </row>
    <row r="82" spans="1:6" ht="14.25" x14ac:dyDescent="0.2">
      <c r="A82" s="98" t="s">
        <v>303</v>
      </c>
      <c r="B82" s="99" t="s">
        <v>273</v>
      </c>
      <c r="C82" s="124" t="s">
        <v>189</v>
      </c>
      <c r="D82" s="128">
        <v>7</v>
      </c>
      <c r="E82" s="100"/>
      <c r="F82" s="100"/>
    </row>
    <row r="83" spans="1:6" ht="14.25" x14ac:dyDescent="0.2">
      <c r="A83" s="105" t="s">
        <v>304</v>
      </c>
      <c r="B83" s="99" t="s">
        <v>274</v>
      </c>
      <c r="C83" s="124" t="s">
        <v>189</v>
      </c>
      <c r="D83" s="128">
        <v>5</v>
      </c>
      <c r="E83" s="100"/>
      <c r="F83" s="100"/>
    </row>
    <row r="84" spans="1:6" ht="14.25" x14ac:dyDescent="0.2">
      <c r="A84" s="98" t="s">
        <v>305</v>
      </c>
      <c r="B84" s="99" t="s">
        <v>275</v>
      </c>
      <c r="C84" s="124" t="s">
        <v>200</v>
      </c>
      <c r="D84" s="128">
        <v>14</v>
      </c>
      <c r="E84" s="100"/>
      <c r="F84" s="100"/>
    </row>
    <row r="85" spans="1:6" x14ac:dyDescent="0.2">
      <c r="A85" s="98" t="s">
        <v>306</v>
      </c>
      <c r="B85" s="99" t="s">
        <v>276</v>
      </c>
      <c r="C85" s="124" t="s">
        <v>27</v>
      </c>
      <c r="D85" s="128">
        <v>6</v>
      </c>
      <c r="E85" s="100"/>
      <c r="F85" s="100"/>
    </row>
    <row r="86" spans="1:6" ht="14.25" x14ac:dyDescent="0.2">
      <c r="A86" s="98" t="s">
        <v>307</v>
      </c>
      <c r="B86" s="99" t="s">
        <v>277</v>
      </c>
      <c r="C86" s="124" t="s">
        <v>189</v>
      </c>
      <c r="D86" s="128">
        <v>5.25</v>
      </c>
      <c r="E86" s="100"/>
      <c r="F86" s="100"/>
    </row>
    <row r="87" spans="1:6" ht="14.25" x14ac:dyDescent="0.2">
      <c r="A87" s="129" t="s">
        <v>308</v>
      </c>
      <c r="B87" s="99" t="s">
        <v>278</v>
      </c>
      <c r="C87" s="124" t="s">
        <v>189</v>
      </c>
      <c r="D87" s="128">
        <v>8.75</v>
      </c>
      <c r="E87" s="100"/>
      <c r="F87" s="100"/>
    </row>
    <row r="88" spans="1:6" ht="14.25" x14ac:dyDescent="0.2">
      <c r="A88" s="98" t="s">
        <v>309</v>
      </c>
      <c r="B88" s="99" t="s">
        <v>279</v>
      </c>
      <c r="C88" s="124" t="s">
        <v>189</v>
      </c>
      <c r="D88" s="128">
        <v>28.21</v>
      </c>
      <c r="E88" s="100"/>
      <c r="F88" s="100"/>
    </row>
    <row r="89" spans="1:6" x14ac:dyDescent="0.2">
      <c r="A89" s="129" t="s">
        <v>310</v>
      </c>
      <c r="B89" s="99" t="s">
        <v>280</v>
      </c>
      <c r="C89" s="124" t="s">
        <v>13</v>
      </c>
      <c r="D89" s="128">
        <v>6</v>
      </c>
      <c r="E89" s="100"/>
      <c r="F89" s="100"/>
    </row>
    <row r="90" spans="1:6" x14ac:dyDescent="0.2">
      <c r="A90" s="129" t="s">
        <v>311</v>
      </c>
      <c r="B90" s="110" t="s">
        <v>281</v>
      </c>
      <c r="C90" s="130" t="s">
        <v>13</v>
      </c>
      <c r="D90" s="131">
        <v>6</v>
      </c>
      <c r="E90" s="100"/>
      <c r="F90" s="100"/>
    </row>
    <row r="91" spans="1:6" x14ac:dyDescent="0.2">
      <c r="A91" s="292" t="s">
        <v>282</v>
      </c>
      <c r="B91" s="292"/>
      <c r="C91" s="292"/>
      <c r="D91" s="292"/>
      <c r="E91" s="292"/>
      <c r="F91" s="114">
        <f>SUM(F73:F90)</f>
        <v>0</v>
      </c>
    </row>
    <row r="92" spans="1:6" x14ac:dyDescent="0.2">
      <c r="A92" s="125">
        <v>9</v>
      </c>
      <c r="B92" s="293" t="s">
        <v>283</v>
      </c>
      <c r="C92" s="294"/>
      <c r="D92" s="294"/>
      <c r="E92" s="294"/>
      <c r="F92" s="295"/>
    </row>
    <row r="93" spans="1:6" ht="14.25" x14ac:dyDescent="0.2">
      <c r="A93" s="116" t="s">
        <v>314</v>
      </c>
      <c r="B93" s="96" t="s">
        <v>285</v>
      </c>
      <c r="C93" s="126" t="s">
        <v>189</v>
      </c>
      <c r="D93" s="127">
        <f>ROUND(D108*0.3,2)</f>
        <v>10.88</v>
      </c>
      <c r="E93" s="122"/>
      <c r="F93" s="122"/>
    </row>
    <row r="94" spans="1:6" ht="14.25" x14ac:dyDescent="0.2">
      <c r="A94" s="98" t="s">
        <v>315</v>
      </c>
      <c r="B94" s="99" t="s">
        <v>287</v>
      </c>
      <c r="C94" s="124" t="s">
        <v>189</v>
      </c>
      <c r="D94" s="128">
        <f>+D108-D93</f>
        <v>25.39</v>
      </c>
      <c r="E94" s="100"/>
      <c r="F94" s="100"/>
    </row>
    <row r="95" spans="1:6" ht="14.25" x14ac:dyDescent="0.2">
      <c r="A95" s="98" t="s">
        <v>316</v>
      </c>
      <c r="B95" s="99" t="s">
        <v>193</v>
      </c>
      <c r="C95" s="124" t="s">
        <v>189</v>
      </c>
      <c r="D95" s="128">
        <f>+D93</f>
        <v>10.88</v>
      </c>
      <c r="E95" s="100"/>
      <c r="F95" s="100"/>
    </row>
    <row r="96" spans="1:6" ht="14.25" x14ac:dyDescent="0.2">
      <c r="A96" s="98" t="s">
        <v>317</v>
      </c>
      <c r="B96" s="99" t="s">
        <v>195</v>
      </c>
      <c r="C96" s="124" t="s">
        <v>189</v>
      </c>
      <c r="D96" s="128">
        <f>+D94</f>
        <v>25.39</v>
      </c>
      <c r="E96" s="100"/>
      <c r="F96" s="100"/>
    </row>
    <row r="97" spans="1:6" ht="14.25" x14ac:dyDescent="0.2">
      <c r="A97" s="98" t="s">
        <v>318</v>
      </c>
      <c r="B97" s="99" t="s">
        <v>263</v>
      </c>
      <c r="C97" s="124" t="s">
        <v>189</v>
      </c>
      <c r="D97" s="128">
        <v>2</v>
      </c>
      <c r="E97" s="100"/>
      <c r="F97" s="100"/>
    </row>
    <row r="98" spans="1:6" ht="14.25" x14ac:dyDescent="0.2">
      <c r="A98" s="98" t="s">
        <v>319</v>
      </c>
      <c r="B98" s="99" t="s">
        <v>265</v>
      </c>
      <c r="C98" s="124" t="s">
        <v>200</v>
      </c>
      <c r="D98" s="128">
        <v>14</v>
      </c>
      <c r="E98" s="100"/>
      <c r="F98" s="100"/>
    </row>
    <row r="99" spans="1:6" ht="14.25" x14ac:dyDescent="0.2">
      <c r="A99" s="98" t="s">
        <v>320</v>
      </c>
      <c r="B99" s="99" t="s">
        <v>267</v>
      </c>
      <c r="C99" s="124" t="s">
        <v>200</v>
      </c>
      <c r="D99" s="128">
        <v>35</v>
      </c>
      <c r="E99" s="100"/>
      <c r="F99" s="100"/>
    </row>
    <row r="100" spans="1:6" x14ac:dyDescent="0.2">
      <c r="A100" s="105" t="s">
        <v>321</v>
      </c>
      <c r="B100" s="99" t="s">
        <v>269</v>
      </c>
      <c r="C100" s="124" t="s">
        <v>16</v>
      </c>
      <c r="D100" s="128">
        <v>680</v>
      </c>
      <c r="E100" s="100"/>
      <c r="F100" s="100"/>
    </row>
    <row r="101" spans="1:6" x14ac:dyDescent="0.2">
      <c r="A101" s="105" t="s">
        <v>322</v>
      </c>
      <c r="B101" s="99" t="s">
        <v>271</v>
      </c>
      <c r="C101" s="124" t="s">
        <v>16</v>
      </c>
      <c r="D101" s="128">
        <v>21</v>
      </c>
      <c r="E101" s="100"/>
      <c r="F101" s="100"/>
    </row>
    <row r="102" spans="1:6" ht="14.25" x14ac:dyDescent="0.2">
      <c r="A102" s="98" t="s">
        <v>323</v>
      </c>
      <c r="B102" s="99" t="s">
        <v>273</v>
      </c>
      <c r="C102" s="124" t="s">
        <v>189</v>
      </c>
      <c r="D102" s="128">
        <v>9</v>
      </c>
      <c r="E102" s="100"/>
      <c r="F102" s="100"/>
    </row>
    <row r="103" spans="1:6" ht="14.25" x14ac:dyDescent="0.2">
      <c r="A103" s="98" t="s">
        <v>324</v>
      </c>
      <c r="B103" s="99" t="s">
        <v>274</v>
      </c>
      <c r="C103" s="124" t="s">
        <v>189</v>
      </c>
      <c r="D103" s="128">
        <v>7</v>
      </c>
      <c r="E103" s="100"/>
      <c r="F103" s="100"/>
    </row>
    <row r="104" spans="1:6" ht="14.25" x14ac:dyDescent="0.2">
      <c r="A104" s="98" t="s">
        <v>325</v>
      </c>
      <c r="B104" s="99" t="s">
        <v>275</v>
      </c>
      <c r="C104" s="124" t="s">
        <v>200</v>
      </c>
      <c r="D104" s="128">
        <v>18</v>
      </c>
      <c r="E104" s="100"/>
      <c r="F104" s="100"/>
    </row>
    <row r="105" spans="1:6" x14ac:dyDescent="0.2">
      <c r="A105" s="98" t="s">
        <v>326</v>
      </c>
      <c r="B105" s="99" t="s">
        <v>276</v>
      </c>
      <c r="C105" s="124" t="s">
        <v>27</v>
      </c>
      <c r="D105" s="128">
        <v>9</v>
      </c>
      <c r="E105" s="100"/>
      <c r="F105" s="100"/>
    </row>
    <row r="106" spans="1:6" ht="14.25" x14ac:dyDescent="0.2">
      <c r="A106" s="98" t="s">
        <v>327</v>
      </c>
      <c r="B106" s="99" t="s">
        <v>277</v>
      </c>
      <c r="C106" s="124" t="s">
        <v>189</v>
      </c>
      <c r="D106" s="128">
        <v>6.75</v>
      </c>
      <c r="E106" s="100"/>
      <c r="F106" s="100"/>
    </row>
    <row r="107" spans="1:6" ht="14.25" x14ac:dyDescent="0.2">
      <c r="A107" s="98" t="s">
        <v>328</v>
      </c>
      <c r="B107" s="99" t="s">
        <v>278</v>
      </c>
      <c r="C107" s="124" t="s">
        <v>189</v>
      </c>
      <c r="D107" s="128">
        <v>11.25</v>
      </c>
      <c r="E107" s="100"/>
      <c r="F107" s="100"/>
    </row>
    <row r="108" spans="1:6" ht="14.25" x14ac:dyDescent="0.2">
      <c r="A108" s="98" t="s">
        <v>329</v>
      </c>
      <c r="B108" s="99" t="s">
        <v>279</v>
      </c>
      <c r="C108" s="124" t="s">
        <v>189</v>
      </c>
      <c r="D108" s="128">
        <v>36.270000000000003</v>
      </c>
      <c r="E108" s="100"/>
      <c r="F108" s="100"/>
    </row>
    <row r="109" spans="1:6" x14ac:dyDescent="0.2">
      <c r="A109" s="129" t="s">
        <v>330</v>
      </c>
      <c r="B109" s="99" t="s">
        <v>280</v>
      </c>
      <c r="C109" s="124" t="s">
        <v>13</v>
      </c>
      <c r="D109" s="128">
        <v>9</v>
      </c>
      <c r="E109" s="100"/>
      <c r="F109" s="100"/>
    </row>
    <row r="110" spans="1:6" x14ac:dyDescent="0.2">
      <c r="A110" s="129" t="s">
        <v>331</v>
      </c>
      <c r="B110" s="110" t="s">
        <v>281</v>
      </c>
      <c r="C110" s="130" t="s">
        <v>13</v>
      </c>
      <c r="D110" s="131">
        <v>9</v>
      </c>
      <c r="E110" s="100"/>
      <c r="F110" s="100"/>
    </row>
    <row r="111" spans="1:6" x14ac:dyDescent="0.2">
      <c r="A111" s="292" t="s">
        <v>292</v>
      </c>
      <c r="B111" s="292"/>
      <c r="C111" s="292"/>
      <c r="D111" s="292"/>
      <c r="E111" s="292"/>
      <c r="F111" s="114">
        <f>SUM(F93:F110)</f>
        <v>0</v>
      </c>
    </row>
    <row r="112" spans="1:6" x14ac:dyDescent="0.2">
      <c r="A112" s="125">
        <v>10</v>
      </c>
      <c r="B112" s="293" t="s">
        <v>293</v>
      </c>
      <c r="C112" s="294"/>
      <c r="D112" s="294"/>
      <c r="E112" s="294"/>
      <c r="F112" s="295"/>
    </row>
    <row r="113" spans="1:6" ht="14.25" x14ac:dyDescent="0.2">
      <c r="A113" s="116" t="s">
        <v>333</v>
      </c>
      <c r="B113" s="96" t="s">
        <v>285</v>
      </c>
      <c r="C113" s="126" t="s">
        <v>189</v>
      </c>
      <c r="D113" s="127">
        <f>ROUND(D128*0.3,2)</f>
        <v>3.63</v>
      </c>
      <c r="E113" s="122"/>
      <c r="F113" s="122"/>
    </row>
    <row r="114" spans="1:6" ht="14.25" x14ac:dyDescent="0.2">
      <c r="A114" s="98" t="s">
        <v>334</v>
      </c>
      <c r="B114" s="99" t="s">
        <v>287</v>
      </c>
      <c r="C114" s="124" t="s">
        <v>189</v>
      </c>
      <c r="D114" s="128">
        <f>+D128-D113</f>
        <v>8.4600000000000009</v>
      </c>
      <c r="E114" s="100"/>
      <c r="F114" s="100"/>
    </row>
    <row r="115" spans="1:6" ht="14.25" x14ac:dyDescent="0.2">
      <c r="A115" s="98" t="s">
        <v>335</v>
      </c>
      <c r="B115" s="99" t="s">
        <v>193</v>
      </c>
      <c r="C115" s="124" t="s">
        <v>189</v>
      </c>
      <c r="D115" s="128">
        <f>+D113</f>
        <v>3.63</v>
      </c>
      <c r="E115" s="100"/>
      <c r="F115" s="100"/>
    </row>
    <row r="116" spans="1:6" ht="14.25" x14ac:dyDescent="0.2">
      <c r="A116" s="98" t="s">
        <v>336</v>
      </c>
      <c r="B116" s="99" t="s">
        <v>195</v>
      </c>
      <c r="C116" s="124" t="s">
        <v>189</v>
      </c>
      <c r="D116" s="128">
        <f>+D114</f>
        <v>8.4600000000000009</v>
      </c>
      <c r="E116" s="100"/>
      <c r="F116" s="100"/>
    </row>
    <row r="117" spans="1:6" ht="14.25" x14ac:dyDescent="0.2">
      <c r="A117" s="98" t="s">
        <v>337</v>
      </c>
      <c r="B117" s="99" t="s">
        <v>263</v>
      </c>
      <c r="C117" s="124" t="s">
        <v>189</v>
      </c>
      <c r="D117" s="128">
        <v>2</v>
      </c>
      <c r="E117" s="100"/>
      <c r="F117" s="100"/>
    </row>
    <row r="118" spans="1:6" ht="14.25" x14ac:dyDescent="0.2">
      <c r="A118" s="98" t="s">
        <v>338</v>
      </c>
      <c r="B118" s="99" t="s">
        <v>265</v>
      </c>
      <c r="C118" s="124" t="s">
        <v>200</v>
      </c>
      <c r="D118" s="128">
        <v>7</v>
      </c>
      <c r="E118" s="100"/>
      <c r="F118" s="100"/>
    </row>
    <row r="119" spans="1:6" ht="14.25" x14ac:dyDescent="0.2">
      <c r="A119" s="98" t="s">
        <v>339</v>
      </c>
      <c r="B119" s="99" t="s">
        <v>267</v>
      </c>
      <c r="C119" s="124" t="s">
        <v>200</v>
      </c>
      <c r="D119" s="128">
        <v>14</v>
      </c>
      <c r="E119" s="100"/>
      <c r="F119" s="100"/>
    </row>
    <row r="120" spans="1:6" x14ac:dyDescent="0.2">
      <c r="A120" s="105" t="s">
        <v>340</v>
      </c>
      <c r="B120" s="99" t="s">
        <v>269</v>
      </c>
      <c r="C120" s="124" t="s">
        <v>16</v>
      </c>
      <c r="D120" s="128">
        <v>260</v>
      </c>
      <c r="E120" s="100"/>
      <c r="F120" s="100"/>
    </row>
    <row r="121" spans="1:6" x14ac:dyDescent="0.2">
      <c r="A121" s="105" t="s">
        <v>341</v>
      </c>
      <c r="B121" s="99" t="s">
        <v>271</v>
      </c>
      <c r="C121" s="124" t="s">
        <v>16</v>
      </c>
      <c r="D121" s="128">
        <v>8</v>
      </c>
      <c r="E121" s="100"/>
      <c r="F121" s="100"/>
    </row>
    <row r="122" spans="1:6" ht="14.25" x14ac:dyDescent="0.2">
      <c r="A122" s="98" t="s">
        <v>342</v>
      </c>
      <c r="B122" s="99" t="s">
        <v>273</v>
      </c>
      <c r="C122" s="124" t="s">
        <v>189</v>
      </c>
      <c r="D122" s="128">
        <v>3</v>
      </c>
      <c r="E122" s="100"/>
      <c r="F122" s="100"/>
    </row>
    <row r="123" spans="1:6" ht="14.25" x14ac:dyDescent="0.2">
      <c r="A123" s="105" t="s">
        <v>343</v>
      </c>
      <c r="B123" s="99" t="s">
        <v>274</v>
      </c>
      <c r="C123" s="124" t="s">
        <v>189</v>
      </c>
      <c r="D123" s="128">
        <v>3</v>
      </c>
      <c r="E123" s="100"/>
      <c r="F123" s="100"/>
    </row>
    <row r="124" spans="1:6" ht="14.25" x14ac:dyDescent="0.2">
      <c r="A124" s="105" t="s">
        <v>344</v>
      </c>
      <c r="B124" s="99" t="s">
        <v>275</v>
      </c>
      <c r="C124" s="124" t="s">
        <v>200</v>
      </c>
      <c r="D124" s="128">
        <v>6</v>
      </c>
      <c r="E124" s="100"/>
      <c r="F124" s="100"/>
    </row>
    <row r="125" spans="1:6" x14ac:dyDescent="0.2">
      <c r="A125" s="98" t="s">
        <v>345</v>
      </c>
      <c r="B125" s="99" t="s">
        <v>276</v>
      </c>
      <c r="C125" s="124" t="s">
        <v>27</v>
      </c>
      <c r="D125" s="128">
        <v>3</v>
      </c>
      <c r="E125" s="100"/>
      <c r="F125" s="100"/>
    </row>
    <row r="126" spans="1:6" ht="14.25" x14ac:dyDescent="0.2">
      <c r="A126" s="98" t="s">
        <v>346</v>
      </c>
      <c r="B126" s="99" t="s">
        <v>277</v>
      </c>
      <c r="C126" s="124" t="s">
        <v>189</v>
      </c>
      <c r="D126" s="128">
        <v>2.25</v>
      </c>
      <c r="E126" s="100"/>
      <c r="F126" s="100"/>
    </row>
    <row r="127" spans="1:6" ht="14.25" x14ac:dyDescent="0.2">
      <c r="A127" s="98" t="s">
        <v>347</v>
      </c>
      <c r="B127" s="99" t="s">
        <v>278</v>
      </c>
      <c r="C127" s="124" t="s">
        <v>189</v>
      </c>
      <c r="D127" s="128">
        <v>3.75</v>
      </c>
      <c r="E127" s="100"/>
      <c r="F127" s="100"/>
    </row>
    <row r="128" spans="1:6" ht="14.25" x14ac:dyDescent="0.2">
      <c r="A128" s="98" t="s">
        <v>348</v>
      </c>
      <c r="B128" s="99" t="s">
        <v>279</v>
      </c>
      <c r="C128" s="124" t="s">
        <v>189</v>
      </c>
      <c r="D128" s="128">
        <v>12.09</v>
      </c>
      <c r="E128" s="100"/>
      <c r="F128" s="100"/>
    </row>
    <row r="129" spans="1:6" x14ac:dyDescent="0.2">
      <c r="A129" s="129" t="s">
        <v>349</v>
      </c>
      <c r="B129" s="99" t="s">
        <v>280</v>
      </c>
      <c r="C129" s="124" t="s">
        <v>13</v>
      </c>
      <c r="D129" s="128">
        <v>3</v>
      </c>
      <c r="E129" s="100"/>
      <c r="F129" s="100"/>
    </row>
    <row r="130" spans="1:6" x14ac:dyDescent="0.2">
      <c r="A130" s="129" t="s">
        <v>350</v>
      </c>
      <c r="B130" s="110" t="s">
        <v>281</v>
      </c>
      <c r="C130" s="130" t="s">
        <v>13</v>
      </c>
      <c r="D130" s="131">
        <v>3</v>
      </c>
      <c r="E130" s="100"/>
      <c r="F130" s="100"/>
    </row>
    <row r="131" spans="1:6" x14ac:dyDescent="0.2">
      <c r="A131" s="292" t="s">
        <v>312</v>
      </c>
      <c r="B131" s="292"/>
      <c r="C131" s="292"/>
      <c r="D131" s="292"/>
      <c r="E131" s="292"/>
      <c r="F131" s="114">
        <f>SUM(F113:F130)</f>
        <v>0</v>
      </c>
    </row>
    <row r="132" spans="1:6" x14ac:dyDescent="0.2">
      <c r="A132" s="125">
        <v>11</v>
      </c>
      <c r="B132" s="293" t="s">
        <v>313</v>
      </c>
      <c r="C132" s="294"/>
      <c r="D132" s="294"/>
      <c r="E132" s="294"/>
      <c r="F132" s="295"/>
    </row>
    <row r="133" spans="1:6" ht="14.25" x14ac:dyDescent="0.2">
      <c r="A133" s="116" t="s">
        <v>352</v>
      </c>
      <c r="B133" s="96" t="s">
        <v>285</v>
      </c>
      <c r="C133" s="126" t="s">
        <v>189</v>
      </c>
      <c r="D133" s="127">
        <f>ROUND(D148*0.3,2)</f>
        <v>37.5</v>
      </c>
      <c r="E133" s="122"/>
      <c r="F133" s="122"/>
    </row>
    <row r="134" spans="1:6" ht="14.25" x14ac:dyDescent="0.2">
      <c r="A134" s="98" t="s">
        <v>353</v>
      </c>
      <c r="B134" s="99" t="s">
        <v>287</v>
      </c>
      <c r="C134" s="124" t="s">
        <v>189</v>
      </c>
      <c r="D134" s="128">
        <f>+D148-D133</f>
        <v>87.5</v>
      </c>
      <c r="E134" s="100"/>
      <c r="F134" s="100"/>
    </row>
    <row r="135" spans="1:6" ht="14.25" x14ac:dyDescent="0.2">
      <c r="A135" s="98" t="s">
        <v>354</v>
      </c>
      <c r="B135" s="99" t="s">
        <v>193</v>
      </c>
      <c r="C135" s="124" t="s">
        <v>189</v>
      </c>
      <c r="D135" s="128">
        <f>+D133</f>
        <v>37.5</v>
      </c>
      <c r="E135" s="100"/>
      <c r="F135" s="100"/>
    </row>
    <row r="136" spans="1:6" ht="14.25" x14ac:dyDescent="0.2">
      <c r="A136" s="98" t="s">
        <v>355</v>
      </c>
      <c r="B136" s="99" t="s">
        <v>195</v>
      </c>
      <c r="C136" s="124" t="s">
        <v>189</v>
      </c>
      <c r="D136" s="128">
        <f>+D134</f>
        <v>87.5</v>
      </c>
      <c r="E136" s="100"/>
      <c r="F136" s="100"/>
    </row>
    <row r="137" spans="1:6" ht="14.25" x14ac:dyDescent="0.2">
      <c r="A137" s="98" t="s">
        <v>356</v>
      </c>
      <c r="B137" s="99" t="s">
        <v>263</v>
      </c>
      <c r="C137" s="124" t="s">
        <v>189</v>
      </c>
      <c r="D137" s="128">
        <v>5</v>
      </c>
      <c r="E137" s="100"/>
      <c r="F137" s="100"/>
    </row>
    <row r="138" spans="1:6" ht="14.25" x14ac:dyDescent="0.2">
      <c r="A138" s="98" t="s">
        <v>357</v>
      </c>
      <c r="B138" s="99" t="s">
        <v>265</v>
      </c>
      <c r="C138" s="124" t="s">
        <v>200</v>
      </c>
      <c r="D138" s="128">
        <v>38</v>
      </c>
      <c r="E138" s="100"/>
      <c r="F138" s="100"/>
    </row>
    <row r="139" spans="1:6" ht="14.25" x14ac:dyDescent="0.2">
      <c r="A139" s="98" t="s">
        <v>358</v>
      </c>
      <c r="B139" s="99" t="s">
        <v>267</v>
      </c>
      <c r="C139" s="124" t="s">
        <v>200</v>
      </c>
      <c r="D139" s="128">
        <v>90</v>
      </c>
      <c r="E139" s="100"/>
      <c r="F139" s="100"/>
    </row>
    <row r="140" spans="1:6" x14ac:dyDescent="0.2">
      <c r="A140" s="105" t="s">
        <v>359</v>
      </c>
      <c r="B140" s="99" t="s">
        <v>269</v>
      </c>
      <c r="C140" s="124" t="s">
        <v>16</v>
      </c>
      <c r="D140" s="128">
        <v>2350</v>
      </c>
      <c r="E140" s="100"/>
      <c r="F140" s="100"/>
    </row>
    <row r="141" spans="1:6" x14ac:dyDescent="0.2">
      <c r="A141" s="105" t="s">
        <v>360</v>
      </c>
      <c r="B141" s="99" t="s">
        <v>271</v>
      </c>
      <c r="C141" s="124" t="s">
        <v>16</v>
      </c>
      <c r="D141" s="128">
        <v>90</v>
      </c>
      <c r="E141" s="100"/>
      <c r="F141" s="100"/>
    </row>
    <row r="142" spans="1:6" ht="14.25" x14ac:dyDescent="0.2">
      <c r="A142" s="98" t="s">
        <v>361</v>
      </c>
      <c r="B142" s="99" t="s">
        <v>273</v>
      </c>
      <c r="C142" s="124" t="s">
        <v>189</v>
      </c>
      <c r="D142" s="128">
        <v>50</v>
      </c>
      <c r="E142" s="100"/>
      <c r="F142" s="100"/>
    </row>
    <row r="143" spans="1:6" ht="14.25" x14ac:dyDescent="0.2">
      <c r="A143" s="98" t="s">
        <v>362</v>
      </c>
      <c r="B143" s="99" t="s">
        <v>274</v>
      </c>
      <c r="C143" s="124" t="s">
        <v>189</v>
      </c>
      <c r="D143" s="128">
        <v>27</v>
      </c>
      <c r="E143" s="100"/>
      <c r="F143" s="100"/>
    </row>
    <row r="144" spans="1:6" ht="14.25" x14ac:dyDescent="0.2">
      <c r="A144" s="98" t="s">
        <v>363</v>
      </c>
      <c r="B144" s="99" t="s">
        <v>275</v>
      </c>
      <c r="C144" s="124" t="s">
        <v>200</v>
      </c>
      <c r="D144" s="128">
        <v>44</v>
      </c>
      <c r="E144" s="100"/>
      <c r="F144" s="100"/>
    </row>
    <row r="145" spans="1:6" x14ac:dyDescent="0.2">
      <c r="A145" s="98" t="s">
        <v>364</v>
      </c>
      <c r="B145" s="99" t="s">
        <v>276</v>
      </c>
      <c r="C145" s="124" t="s">
        <v>27</v>
      </c>
      <c r="D145" s="128">
        <v>13</v>
      </c>
      <c r="E145" s="100"/>
      <c r="F145" s="100"/>
    </row>
    <row r="146" spans="1:6" ht="14.25" x14ac:dyDescent="0.2">
      <c r="A146" s="98" t="s">
        <v>365</v>
      </c>
      <c r="B146" s="99" t="s">
        <v>277</v>
      </c>
      <c r="C146" s="124" t="s">
        <v>189</v>
      </c>
      <c r="D146" s="128">
        <v>10.5</v>
      </c>
      <c r="E146" s="100"/>
      <c r="F146" s="100"/>
    </row>
    <row r="147" spans="1:6" ht="14.25" x14ac:dyDescent="0.2">
      <c r="A147" s="98" t="s">
        <v>366</v>
      </c>
      <c r="B147" s="99" t="s">
        <v>278</v>
      </c>
      <c r="C147" s="124" t="s">
        <v>189</v>
      </c>
      <c r="D147" s="128">
        <v>28.7</v>
      </c>
      <c r="E147" s="100"/>
      <c r="F147" s="100"/>
    </row>
    <row r="148" spans="1:6" ht="14.25" x14ac:dyDescent="0.2">
      <c r="A148" s="98" t="s">
        <v>367</v>
      </c>
      <c r="B148" s="99" t="s">
        <v>279</v>
      </c>
      <c r="C148" s="124" t="s">
        <v>189</v>
      </c>
      <c r="D148" s="128">
        <v>125</v>
      </c>
      <c r="E148" s="100"/>
      <c r="F148" s="100"/>
    </row>
    <row r="149" spans="1:6" x14ac:dyDescent="0.2">
      <c r="A149" s="129" t="s">
        <v>368</v>
      </c>
      <c r="B149" s="99" t="s">
        <v>280</v>
      </c>
      <c r="C149" s="124" t="s">
        <v>13</v>
      </c>
      <c r="D149" s="128">
        <v>13</v>
      </c>
      <c r="E149" s="100"/>
      <c r="F149" s="100"/>
    </row>
    <row r="150" spans="1:6" x14ac:dyDescent="0.2">
      <c r="A150" s="129" t="s">
        <v>369</v>
      </c>
      <c r="B150" s="110" t="s">
        <v>281</v>
      </c>
      <c r="C150" s="130" t="s">
        <v>13</v>
      </c>
      <c r="D150" s="131">
        <v>13</v>
      </c>
      <c r="E150" s="100"/>
      <c r="F150" s="100"/>
    </row>
    <row r="151" spans="1:6" x14ac:dyDescent="0.2">
      <c r="A151" s="292" t="s">
        <v>543</v>
      </c>
      <c r="B151" s="292"/>
      <c r="C151" s="292"/>
      <c r="D151" s="292"/>
      <c r="E151" s="292"/>
      <c r="F151" s="114">
        <f>SUM(F133:F150)</f>
        <v>0</v>
      </c>
    </row>
    <row r="152" spans="1:6" x14ac:dyDescent="0.2">
      <c r="A152" s="125">
        <v>12</v>
      </c>
      <c r="B152" s="293" t="s">
        <v>332</v>
      </c>
      <c r="C152" s="294"/>
      <c r="D152" s="294"/>
      <c r="E152" s="294"/>
      <c r="F152" s="295"/>
    </row>
    <row r="153" spans="1:6" ht="14.25" x14ac:dyDescent="0.2">
      <c r="A153" s="116" t="s">
        <v>371</v>
      </c>
      <c r="B153" s="96" t="s">
        <v>285</v>
      </c>
      <c r="C153" s="126" t="s">
        <v>189</v>
      </c>
      <c r="D153" s="128">
        <f>ROUND(D168*0.3,2)</f>
        <v>72.45</v>
      </c>
      <c r="E153" s="122"/>
      <c r="F153" s="122"/>
    </row>
    <row r="154" spans="1:6" ht="14.25" x14ac:dyDescent="0.2">
      <c r="A154" s="98" t="s">
        <v>372</v>
      </c>
      <c r="B154" s="99" t="s">
        <v>287</v>
      </c>
      <c r="C154" s="124" t="s">
        <v>189</v>
      </c>
      <c r="D154" s="128">
        <f>+D168-D153</f>
        <v>169.05</v>
      </c>
      <c r="E154" s="100"/>
      <c r="F154" s="100"/>
    </row>
    <row r="155" spans="1:6" ht="14.25" x14ac:dyDescent="0.2">
      <c r="A155" s="98" t="s">
        <v>374</v>
      </c>
      <c r="B155" s="99" t="s">
        <v>193</v>
      </c>
      <c r="C155" s="124" t="s">
        <v>189</v>
      </c>
      <c r="D155" s="128">
        <f>+D153</f>
        <v>72.45</v>
      </c>
      <c r="E155" s="100"/>
      <c r="F155" s="100"/>
    </row>
    <row r="156" spans="1:6" ht="14.25" x14ac:dyDescent="0.2">
      <c r="A156" s="98" t="s">
        <v>375</v>
      </c>
      <c r="B156" s="99" t="s">
        <v>195</v>
      </c>
      <c r="C156" s="124" t="s">
        <v>189</v>
      </c>
      <c r="D156" s="128">
        <f>+D154</f>
        <v>169.05</v>
      </c>
      <c r="E156" s="100"/>
      <c r="F156" s="100"/>
    </row>
    <row r="157" spans="1:6" ht="14.25" x14ac:dyDescent="0.2">
      <c r="A157" s="98" t="s">
        <v>376</v>
      </c>
      <c r="B157" s="99" t="s">
        <v>263</v>
      </c>
      <c r="C157" s="124" t="s">
        <v>189</v>
      </c>
      <c r="D157" s="128">
        <v>7</v>
      </c>
      <c r="E157" s="100"/>
      <c r="F157" s="100"/>
    </row>
    <row r="158" spans="1:6" ht="14.25" x14ac:dyDescent="0.2">
      <c r="A158" s="98" t="s">
        <v>377</v>
      </c>
      <c r="B158" s="99" t="s">
        <v>265</v>
      </c>
      <c r="C158" s="124" t="s">
        <v>200</v>
      </c>
      <c r="D158" s="128">
        <v>34</v>
      </c>
      <c r="E158" s="100"/>
      <c r="F158" s="100"/>
    </row>
    <row r="159" spans="1:6" ht="14.25" x14ac:dyDescent="0.2">
      <c r="A159" s="98" t="s">
        <v>379</v>
      </c>
      <c r="B159" s="99" t="s">
        <v>267</v>
      </c>
      <c r="C159" s="124" t="s">
        <v>200</v>
      </c>
      <c r="D159" s="128">
        <v>93</v>
      </c>
      <c r="E159" s="100"/>
      <c r="F159" s="100"/>
    </row>
    <row r="160" spans="1:6" x14ac:dyDescent="0.2">
      <c r="A160" s="105" t="s">
        <v>381</v>
      </c>
      <c r="B160" s="99" t="s">
        <v>269</v>
      </c>
      <c r="C160" s="124" t="s">
        <v>16</v>
      </c>
      <c r="D160" s="128">
        <v>3320</v>
      </c>
      <c r="E160" s="100"/>
      <c r="F160" s="100"/>
    </row>
    <row r="161" spans="1:6" x14ac:dyDescent="0.2">
      <c r="A161" s="105" t="s">
        <v>382</v>
      </c>
      <c r="B161" s="99" t="s">
        <v>271</v>
      </c>
      <c r="C161" s="124" t="s">
        <v>16</v>
      </c>
      <c r="D161" s="128">
        <v>92</v>
      </c>
      <c r="E161" s="100"/>
      <c r="F161" s="100"/>
    </row>
    <row r="162" spans="1:6" ht="14.25" x14ac:dyDescent="0.2">
      <c r="A162" s="98" t="s">
        <v>383</v>
      </c>
      <c r="B162" s="99" t="s">
        <v>273</v>
      </c>
      <c r="C162" s="124" t="s">
        <v>189</v>
      </c>
      <c r="D162" s="128">
        <v>24</v>
      </c>
      <c r="E162" s="100"/>
      <c r="F162" s="100"/>
    </row>
    <row r="163" spans="1:6" ht="14.25" x14ac:dyDescent="0.2">
      <c r="A163" s="98" t="s">
        <v>385</v>
      </c>
      <c r="B163" s="99" t="s">
        <v>274</v>
      </c>
      <c r="C163" s="124" t="s">
        <v>189</v>
      </c>
      <c r="D163" s="128">
        <v>19</v>
      </c>
      <c r="E163" s="100"/>
      <c r="F163" s="100"/>
    </row>
    <row r="164" spans="1:6" ht="14.25" x14ac:dyDescent="0.2">
      <c r="A164" s="98" t="s">
        <v>387</v>
      </c>
      <c r="B164" s="99" t="s">
        <v>275</v>
      </c>
      <c r="C164" s="124" t="s">
        <v>200</v>
      </c>
      <c r="D164" s="128">
        <v>69</v>
      </c>
      <c r="E164" s="100"/>
      <c r="F164" s="100"/>
    </row>
    <row r="165" spans="1:6" x14ac:dyDescent="0.2">
      <c r="A165" s="98" t="s">
        <v>389</v>
      </c>
      <c r="B165" s="99" t="s">
        <v>276</v>
      </c>
      <c r="C165" s="124" t="s">
        <v>27</v>
      </c>
      <c r="D165" s="128">
        <v>23</v>
      </c>
      <c r="E165" s="100"/>
      <c r="F165" s="100"/>
    </row>
    <row r="166" spans="1:6" ht="14.25" x14ac:dyDescent="0.2">
      <c r="A166" s="98" t="s">
        <v>391</v>
      </c>
      <c r="B166" s="99" t="s">
        <v>277</v>
      </c>
      <c r="C166" s="124" t="s">
        <v>189</v>
      </c>
      <c r="D166" s="128">
        <v>21.39</v>
      </c>
      <c r="E166" s="100"/>
      <c r="F166" s="100"/>
    </row>
    <row r="167" spans="1:6" ht="14.25" x14ac:dyDescent="0.2">
      <c r="A167" s="98" t="s">
        <v>393</v>
      </c>
      <c r="B167" s="99" t="s">
        <v>278</v>
      </c>
      <c r="C167" s="124" t="s">
        <v>189</v>
      </c>
      <c r="D167" s="128">
        <v>53.13</v>
      </c>
      <c r="E167" s="100"/>
      <c r="F167" s="100"/>
    </row>
    <row r="168" spans="1:6" ht="14.25" x14ac:dyDescent="0.2">
      <c r="A168" s="98" t="s">
        <v>395</v>
      </c>
      <c r="B168" s="99" t="s">
        <v>279</v>
      </c>
      <c r="C168" s="124" t="s">
        <v>189</v>
      </c>
      <c r="D168" s="128">
        <v>241.5</v>
      </c>
      <c r="E168" s="100"/>
      <c r="F168" s="100"/>
    </row>
    <row r="169" spans="1:6" x14ac:dyDescent="0.2">
      <c r="A169" s="129" t="s">
        <v>534</v>
      </c>
      <c r="B169" s="99" t="s">
        <v>280</v>
      </c>
      <c r="C169" s="124" t="s">
        <v>13</v>
      </c>
      <c r="D169" s="128">
        <v>23</v>
      </c>
      <c r="E169" s="100"/>
      <c r="F169" s="100"/>
    </row>
    <row r="170" spans="1:6" x14ac:dyDescent="0.2">
      <c r="A170" s="129" t="s">
        <v>535</v>
      </c>
      <c r="B170" s="110" t="s">
        <v>281</v>
      </c>
      <c r="C170" s="130" t="s">
        <v>13</v>
      </c>
      <c r="D170" s="131">
        <v>23</v>
      </c>
      <c r="E170" s="100"/>
      <c r="F170" s="100"/>
    </row>
    <row r="171" spans="1:6" x14ac:dyDescent="0.2">
      <c r="A171" s="292" t="s">
        <v>544</v>
      </c>
      <c r="B171" s="292"/>
      <c r="C171" s="292"/>
      <c r="D171" s="292"/>
      <c r="E171" s="292"/>
      <c r="F171" s="114">
        <f>SUM(F153:F170)</f>
        <v>0</v>
      </c>
    </row>
    <row r="172" spans="1:6" x14ac:dyDescent="0.2">
      <c r="A172" s="125">
        <v>13</v>
      </c>
      <c r="B172" s="293" t="s">
        <v>351</v>
      </c>
      <c r="C172" s="294"/>
      <c r="D172" s="294"/>
      <c r="E172" s="294"/>
      <c r="F172" s="295"/>
    </row>
    <row r="173" spans="1:6" ht="14.25" x14ac:dyDescent="0.2">
      <c r="A173" s="116" t="s">
        <v>399</v>
      </c>
      <c r="B173" s="96" t="s">
        <v>285</v>
      </c>
      <c r="C173" s="126" t="s">
        <v>189</v>
      </c>
      <c r="D173" s="127">
        <f>ROUND(D188*0.3,2)</f>
        <v>28.5</v>
      </c>
      <c r="E173" s="122"/>
      <c r="F173" s="122"/>
    </row>
    <row r="174" spans="1:6" ht="14.25" x14ac:dyDescent="0.2">
      <c r="A174" s="98" t="s">
        <v>536</v>
      </c>
      <c r="B174" s="99" t="s">
        <v>287</v>
      </c>
      <c r="C174" s="124" t="s">
        <v>189</v>
      </c>
      <c r="D174" s="128">
        <f>+D188-D173</f>
        <v>66.5</v>
      </c>
      <c r="E174" s="100"/>
      <c r="F174" s="100"/>
    </row>
    <row r="175" spans="1:6" ht="14.25" x14ac:dyDescent="0.2">
      <c r="A175" s="98" t="s">
        <v>374</v>
      </c>
      <c r="B175" s="99" t="s">
        <v>193</v>
      </c>
      <c r="C175" s="124" t="s">
        <v>189</v>
      </c>
      <c r="D175" s="128">
        <f>+D173</f>
        <v>28.5</v>
      </c>
      <c r="E175" s="100"/>
      <c r="F175" s="100"/>
    </row>
    <row r="176" spans="1:6" ht="14.25" x14ac:dyDescent="0.2">
      <c r="A176" s="98" t="s">
        <v>375</v>
      </c>
      <c r="B176" s="99" t="s">
        <v>195</v>
      </c>
      <c r="C176" s="124" t="s">
        <v>189</v>
      </c>
      <c r="D176" s="128">
        <f>+D174</f>
        <v>66.5</v>
      </c>
      <c r="E176" s="100"/>
      <c r="F176" s="100"/>
    </row>
    <row r="177" spans="1:6" ht="14.25" x14ac:dyDescent="0.2">
      <c r="A177" s="98" t="s">
        <v>376</v>
      </c>
      <c r="B177" s="99" t="s">
        <v>263</v>
      </c>
      <c r="C177" s="124" t="s">
        <v>189</v>
      </c>
      <c r="D177" s="128">
        <v>5</v>
      </c>
      <c r="E177" s="100"/>
      <c r="F177" s="100"/>
    </row>
    <row r="178" spans="1:6" ht="14.25" x14ac:dyDescent="0.2">
      <c r="A178" s="98" t="s">
        <v>377</v>
      </c>
      <c r="B178" s="99" t="s">
        <v>265</v>
      </c>
      <c r="C178" s="124" t="s">
        <v>200</v>
      </c>
      <c r="D178" s="128">
        <v>55</v>
      </c>
      <c r="E178" s="100"/>
      <c r="F178" s="100"/>
    </row>
    <row r="179" spans="1:6" ht="14.25" x14ac:dyDescent="0.2">
      <c r="A179" s="98" t="s">
        <v>379</v>
      </c>
      <c r="B179" s="99" t="s">
        <v>267</v>
      </c>
      <c r="C179" s="124" t="s">
        <v>200</v>
      </c>
      <c r="D179" s="128">
        <v>85</v>
      </c>
      <c r="E179" s="100"/>
      <c r="F179" s="100"/>
    </row>
    <row r="180" spans="1:6" x14ac:dyDescent="0.2">
      <c r="A180" s="105" t="s">
        <v>381</v>
      </c>
      <c r="B180" s="99" t="s">
        <v>269</v>
      </c>
      <c r="C180" s="124" t="s">
        <v>16</v>
      </c>
      <c r="D180" s="128">
        <v>2350</v>
      </c>
      <c r="E180" s="100"/>
      <c r="F180" s="100"/>
    </row>
    <row r="181" spans="1:6" x14ac:dyDescent="0.2">
      <c r="A181" s="105" t="s">
        <v>382</v>
      </c>
      <c r="B181" s="99" t="s">
        <v>271</v>
      </c>
      <c r="C181" s="124" t="s">
        <v>16</v>
      </c>
      <c r="D181" s="128">
        <v>90</v>
      </c>
      <c r="E181" s="100"/>
      <c r="F181" s="100"/>
    </row>
    <row r="182" spans="1:6" ht="14.25" x14ac:dyDescent="0.2">
      <c r="A182" s="98" t="s">
        <v>383</v>
      </c>
      <c r="B182" s="99" t="s">
        <v>273</v>
      </c>
      <c r="C182" s="124" t="s">
        <v>189</v>
      </c>
      <c r="D182" s="128">
        <v>20</v>
      </c>
      <c r="E182" s="100"/>
      <c r="F182" s="100"/>
    </row>
    <row r="183" spans="1:6" ht="14.25" x14ac:dyDescent="0.2">
      <c r="A183" s="98" t="s">
        <v>385</v>
      </c>
      <c r="B183" s="99" t="s">
        <v>274</v>
      </c>
      <c r="C183" s="124" t="s">
        <v>189</v>
      </c>
      <c r="D183" s="128">
        <v>14.5</v>
      </c>
      <c r="E183" s="100"/>
      <c r="F183" s="100"/>
    </row>
    <row r="184" spans="1:6" ht="14.25" x14ac:dyDescent="0.2">
      <c r="A184" s="98" t="s">
        <v>387</v>
      </c>
      <c r="B184" s="99" t="s">
        <v>275</v>
      </c>
      <c r="C184" s="124" t="s">
        <v>200</v>
      </c>
      <c r="D184" s="128">
        <v>36</v>
      </c>
      <c r="E184" s="100"/>
      <c r="F184" s="100"/>
    </row>
    <row r="185" spans="1:6" x14ac:dyDescent="0.2">
      <c r="A185" s="98" t="s">
        <v>389</v>
      </c>
      <c r="B185" s="99" t="s">
        <v>276</v>
      </c>
      <c r="C185" s="124" t="s">
        <v>27</v>
      </c>
      <c r="D185" s="128">
        <v>14</v>
      </c>
      <c r="E185" s="100"/>
      <c r="F185" s="100"/>
    </row>
    <row r="186" spans="1:6" ht="14.25" x14ac:dyDescent="0.2">
      <c r="A186" s="98" t="s">
        <v>391</v>
      </c>
      <c r="B186" s="99" t="s">
        <v>277</v>
      </c>
      <c r="C186" s="124" t="s">
        <v>189</v>
      </c>
      <c r="D186" s="128">
        <v>13.5</v>
      </c>
      <c r="E186" s="100"/>
      <c r="F186" s="100"/>
    </row>
    <row r="187" spans="1:6" ht="14.25" x14ac:dyDescent="0.2">
      <c r="A187" s="98" t="s">
        <v>393</v>
      </c>
      <c r="B187" s="99" t="s">
        <v>278</v>
      </c>
      <c r="C187" s="124" t="s">
        <v>189</v>
      </c>
      <c r="D187" s="128">
        <v>40</v>
      </c>
      <c r="E187" s="100"/>
      <c r="F187" s="100"/>
    </row>
    <row r="188" spans="1:6" ht="14.25" x14ac:dyDescent="0.2">
      <c r="A188" s="98" t="s">
        <v>395</v>
      </c>
      <c r="B188" s="99" t="s">
        <v>279</v>
      </c>
      <c r="C188" s="124" t="s">
        <v>189</v>
      </c>
      <c r="D188" s="128">
        <v>95</v>
      </c>
      <c r="E188" s="100"/>
      <c r="F188" s="100"/>
    </row>
    <row r="189" spans="1:6" x14ac:dyDescent="0.2">
      <c r="A189" s="129" t="s">
        <v>534</v>
      </c>
      <c r="B189" s="99" t="s">
        <v>280</v>
      </c>
      <c r="C189" s="124" t="s">
        <v>13</v>
      </c>
      <c r="D189" s="128">
        <v>14</v>
      </c>
      <c r="E189" s="100"/>
      <c r="F189" s="100"/>
    </row>
    <row r="190" spans="1:6" x14ac:dyDescent="0.2">
      <c r="A190" s="129" t="s">
        <v>535</v>
      </c>
      <c r="B190" s="110" t="s">
        <v>281</v>
      </c>
      <c r="C190" s="130" t="s">
        <v>13</v>
      </c>
      <c r="D190" s="131">
        <v>14</v>
      </c>
      <c r="E190" s="100"/>
      <c r="F190" s="100"/>
    </row>
    <row r="191" spans="1:6" x14ac:dyDescent="0.2">
      <c r="A191" s="292" t="s">
        <v>545</v>
      </c>
      <c r="B191" s="292"/>
      <c r="C191" s="292"/>
      <c r="D191" s="292"/>
      <c r="E191" s="292"/>
      <c r="F191" s="114">
        <f>SUM(F173:F190)</f>
        <v>0</v>
      </c>
    </row>
    <row r="192" spans="1:6" x14ac:dyDescent="0.2">
      <c r="A192" s="297" t="s">
        <v>402</v>
      </c>
      <c r="B192" s="298"/>
      <c r="C192" s="298"/>
      <c r="D192" s="298"/>
      <c r="E192" s="298"/>
      <c r="F192" s="299"/>
    </row>
    <row r="193" spans="1:6" x14ac:dyDescent="0.2">
      <c r="A193" s="240"/>
      <c r="B193" s="281" t="s">
        <v>538</v>
      </c>
      <c r="C193" s="281"/>
      <c r="D193" s="281"/>
      <c r="E193" s="281"/>
      <c r="F193" s="243">
        <f>SUM(F194:F198)</f>
        <v>0</v>
      </c>
    </row>
    <row r="194" spans="1:6" x14ac:dyDescent="0.2">
      <c r="A194" s="134" t="s">
        <v>185</v>
      </c>
      <c r="B194" s="300" t="str">
        <f>+B5</f>
        <v>ЗЕМНИ РАБОТИ</v>
      </c>
      <c r="C194" s="300"/>
      <c r="D194" s="300"/>
      <c r="E194" s="300"/>
      <c r="F194" s="244">
        <f>+F13</f>
        <v>0</v>
      </c>
    </row>
    <row r="195" spans="1:6" x14ac:dyDescent="0.2">
      <c r="A195" s="135" t="s">
        <v>204</v>
      </c>
      <c r="B195" s="289" t="str">
        <f>+B14</f>
        <v>ПЪТНИ РАБОТИ</v>
      </c>
      <c r="C195" s="289"/>
      <c r="D195" s="289"/>
      <c r="E195" s="289"/>
      <c r="F195" s="245">
        <f>+F22</f>
        <v>0</v>
      </c>
    </row>
    <row r="196" spans="1:6" x14ac:dyDescent="0.2">
      <c r="A196" s="135" t="s">
        <v>223</v>
      </c>
      <c r="B196" s="289" t="str">
        <f>+B23</f>
        <v>СИГНАЛИЗАЦИЯ</v>
      </c>
      <c r="C196" s="289"/>
      <c r="D196" s="289"/>
      <c r="E196" s="289"/>
      <c r="F196" s="245">
        <f>+F26</f>
        <v>0</v>
      </c>
    </row>
    <row r="197" spans="1:6" x14ac:dyDescent="0.2">
      <c r="A197" s="135">
        <v>4</v>
      </c>
      <c r="B197" s="289" t="str">
        <f>+B27</f>
        <v>ДРЕНАЖ И ДЪЖДОПРИЕМНА КАНАЛИЗАЦИЯ</v>
      </c>
      <c r="C197" s="289"/>
      <c r="D197" s="289"/>
      <c r="E197" s="289"/>
      <c r="F197" s="245">
        <f>+F44</f>
        <v>0</v>
      </c>
    </row>
    <row r="198" spans="1:6" x14ac:dyDescent="0.2">
      <c r="A198" s="136">
        <v>5</v>
      </c>
      <c r="B198" s="290" t="str">
        <f>+B45</f>
        <v>ЗАЩИТНИ ПРЕДПАЗНИ СИСТЕМИ И ПЕШЕХОДНИ ОГРАДИ</v>
      </c>
      <c r="C198" s="290"/>
      <c r="D198" s="290"/>
      <c r="E198" s="290"/>
      <c r="F198" s="246">
        <f>+F47</f>
        <v>0</v>
      </c>
    </row>
    <row r="199" spans="1:6" ht="31.5" customHeight="1" x14ac:dyDescent="0.2">
      <c r="A199" s="241"/>
      <c r="B199" s="283" t="s">
        <v>539</v>
      </c>
      <c r="C199" s="283"/>
      <c r="D199" s="283"/>
      <c r="E199" s="284"/>
      <c r="F199" s="247">
        <f>SUM(F200:F207)</f>
        <v>0</v>
      </c>
    </row>
    <row r="200" spans="1:6" x14ac:dyDescent="0.2">
      <c r="A200" s="135">
        <v>6</v>
      </c>
      <c r="B200" s="289" t="str">
        <f>+B52</f>
        <v>КОМУНИКАЦИОННА МРЕЖА</v>
      </c>
      <c r="C200" s="289"/>
      <c r="D200" s="289"/>
      <c r="E200" s="289"/>
      <c r="F200" s="245">
        <f>+F63</f>
        <v>0</v>
      </c>
    </row>
    <row r="201" spans="1:6" x14ac:dyDescent="0.2">
      <c r="A201" s="135">
        <v>7</v>
      </c>
      <c r="B201" s="289" t="str">
        <f>+B64</f>
        <v>РЕКОНСТРУКЦИЯ НА СЪЩЕСТВУВАЩ ВОДОСТОК</v>
      </c>
      <c r="C201" s="289"/>
      <c r="D201" s="289"/>
      <c r="E201" s="289"/>
      <c r="F201" s="245">
        <f>+F71</f>
        <v>0</v>
      </c>
    </row>
    <row r="202" spans="1:6" x14ac:dyDescent="0.2">
      <c r="A202" s="135">
        <v>8</v>
      </c>
      <c r="B202" s="289" t="str">
        <f>+B72</f>
        <v xml:space="preserve"> ПОДПОРНА СТЕНА 1 - 6,07 метра</v>
      </c>
      <c r="C202" s="289"/>
      <c r="D202" s="289"/>
      <c r="E202" s="289"/>
      <c r="F202" s="245">
        <f>+F91</f>
        <v>0</v>
      </c>
    </row>
    <row r="203" spans="1:6" x14ac:dyDescent="0.2">
      <c r="A203" s="135">
        <v>9</v>
      </c>
      <c r="B203" s="289" t="str">
        <f>+B92</f>
        <v xml:space="preserve"> ПОДПОРНА СТЕНА 2 - 8,24 метра</v>
      </c>
      <c r="C203" s="289"/>
      <c r="D203" s="289"/>
      <c r="E203" s="289"/>
      <c r="F203" s="245">
        <f>+F111</f>
        <v>0</v>
      </c>
    </row>
    <row r="204" spans="1:6" x14ac:dyDescent="0.2">
      <c r="A204" s="135">
        <v>10</v>
      </c>
      <c r="B204" s="289" t="str">
        <f>+B112</f>
        <v xml:space="preserve"> ПОДПОРНА СТЕНА 3 - 2,97 метра</v>
      </c>
      <c r="C204" s="289"/>
      <c r="D204" s="289"/>
      <c r="E204" s="289"/>
      <c r="F204" s="245">
        <f>+F131</f>
        <v>0</v>
      </c>
    </row>
    <row r="205" spans="1:6" x14ac:dyDescent="0.2">
      <c r="A205" s="135">
        <v>11</v>
      </c>
      <c r="B205" s="289" t="str">
        <f>+B132</f>
        <v>ПОДПОРНА СТЕНА 4 - 13,00 метра</v>
      </c>
      <c r="C205" s="289"/>
      <c r="D205" s="289"/>
      <c r="E205" s="289"/>
      <c r="F205" s="245">
        <f>+F151</f>
        <v>0</v>
      </c>
    </row>
    <row r="206" spans="1:6" x14ac:dyDescent="0.2">
      <c r="A206" s="135">
        <v>12</v>
      </c>
      <c r="B206" s="289" t="str">
        <f>+B152</f>
        <v xml:space="preserve"> ПОДПОРНА СТЕНА 5 - 22,76 метра</v>
      </c>
      <c r="C206" s="289"/>
      <c r="D206" s="289"/>
      <c r="E206" s="289"/>
      <c r="F206" s="245">
        <f>+F171</f>
        <v>0</v>
      </c>
    </row>
    <row r="207" spans="1:6" ht="13.5" thickBot="1" x14ac:dyDescent="0.25">
      <c r="A207" s="135">
        <v>13</v>
      </c>
      <c r="B207" s="289" t="str">
        <f>+B172</f>
        <v xml:space="preserve"> ПОДПОРНА СТЕНА 6 - 13,71 метра</v>
      </c>
      <c r="C207" s="289"/>
      <c r="D207" s="289"/>
      <c r="E207" s="289"/>
      <c r="F207" s="245">
        <f>+F191</f>
        <v>0</v>
      </c>
    </row>
    <row r="208" spans="1:6" ht="13.5" thickTop="1" x14ac:dyDescent="0.2">
      <c r="A208" s="137"/>
      <c r="B208" s="291" t="s">
        <v>403</v>
      </c>
      <c r="C208" s="291"/>
      <c r="D208" s="291"/>
      <c r="E208" s="291"/>
      <c r="F208" s="242">
        <f>F193+F199</f>
        <v>0</v>
      </c>
    </row>
    <row r="209" spans="1:6" x14ac:dyDescent="0.2">
      <c r="A209" s="138"/>
      <c r="B209" s="285" t="s">
        <v>404</v>
      </c>
      <c r="C209" s="285"/>
      <c r="D209" s="285"/>
      <c r="E209" s="286"/>
      <c r="F209" s="248">
        <f>F208*0.2</f>
        <v>0</v>
      </c>
    </row>
    <row r="210" spans="1:6" x14ac:dyDescent="0.2">
      <c r="A210" s="139"/>
      <c r="B210" s="287" t="s">
        <v>405</v>
      </c>
      <c r="C210" s="287"/>
      <c r="D210" s="287"/>
      <c r="E210" s="288"/>
      <c r="F210" s="249">
        <f>+F209+F208</f>
        <v>0</v>
      </c>
    </row>
    <row r="211" spans="1:6" x14ac:dyDescent="0.2">
      <c r="A211" s="140"/>
      <c r="B211" s="141"/>
      <c r="C211" s="142"/>
      <c r="D211" s="142"/>
      <c r="E211" s="143"/>
      <c r="F211" s="143"/>
    </row>
    <row r="212" spans="1:6" x14ac:dyDescent="0.2">
      <c r="A212" s="140"/>
      <c r="B212" s="141"/>
      <c r="C212" s="142"/>
      <c r="D212" s="142"/>
      <c r="E212" s="144"/>
      <c r="F212" s="143"/>
    </row>
    <row r="213" spans="1:6" x14ac:dyDescent="0.2">
      <c r="A213" s="140"/>
      <c r="B213" s="141"/>
      <c r="C213" s="142"/>
      <c r="D213" s="142"/>
      <c r="E213" s="144"/>
      <c r="F213" s="143"/>
    </row>
    <row r="214" spans="1:6" x14ac:dyDescent="0.2">
      <c r="A214" s="140"/>
      <c r="B214" s="141"/>
      <c r="C214" s="142"/>
      <c r="D214" s="142"/>
      <c r="E214" s="144"/>
      <c r="F214" s="143"/>
    </row>
    <row r="215" spans="1:6" x14ac:dyDescent="0.2">
      <c r="A215" s="140"/>
      <c r="B215" s="141"/>
      <c r="C215" s="142"/>
      <c r="D215" s="142"/>
      <c r="E215" s="144" t="s">
        <v>541</v>
      </c>
      <c r="F215" s="143"/>
    </row>
  </sheetData>
  <mergeCells count="49">
    <mergeCell ref="B72:F72"/>
    <mergeCell ref="A1:F1"/>
    <mergeCell ref="B5:F5"/>
    <mergeCell ref="A13:E13"/>
    <mergeCell ref="B14:F14"/>
    <mergeCell ref="A22:E22"/>
    <mergeCell ref="B23:F23"/>
    <mergeCell ref="A26:E26"/>
    <mergeCell ref="B52:F52"/>
    <mergeCell ref="A63:E63"/>
    <mergeCell ref="B64:F64"/>
    <mergeCell ref="A71:E71"/>
    <mergeCell ref="B202:E202"/>
    <mergeCell ref="B203:E203"/>
    <mergeCell ref="A49:F49"/>
    <mergeCell ref="B50:F50"/>
    <mergeCell ref="B27:F27"/>
    <mergeCell ref="A91:E91"/>
    <mergeCell ref="B92:F92"/>
    <mergeCell ref="A111:E111"/>
    <mergeCell ref="B112:F112"/>
    <mergeCell ref="A131:E131"/>
    <mergeCell ref="B132:F132"/>
    <mergeCell ref="A151:E151"/>
    <mergeCell ref="B152:F152"/>
    <mergeCell ref="A171:E171"/>
    <mergeCell ref="B172:F172"/>
    <mergeCell ref="A191:E191"/>
    <mergeCell ref="B194:E194"/>
    <mergeCell ref="B195:E195"/>
    <mergeCell ref="B196:E196"/>
    <mergeCell ref="B200:E200"/>
    <mergeCell ref="B201:E201"/>
    <mergeCell ref="B193:E193"/>
    <mergeCell ref="B3:F3"/>
    <mergeCell ref="B199:E199"/>
    <mergeCell ref="B209:E209"/>
    <mergeCell ref="B210:E210"/>
    <mergeCell ref="B205:E205"/>
    <mergeCell ref="B206:E206"/>
    <mergeCell ref="B207:E207"/>
    <mergeCell ref="B197:E197"/>
    <mergeCell ref="B198:E198"/>
    <mergeCell ref="B208:E208"/>
    <mergeCell ref="B204:E204"/>
    <mergeCell ref="A44:E44"/>
    <mergeCell ref="B45:F45"/>
    <mergeCell ref="A47:E47"/>
    <mergeCell ref="A192:F192"/>
  </mergeCells>
  <phoneticPr fontId="2" type="noConversion"/>
  <pageMargins left="0.75" right="0.75" top="1" bottom="1" header="0.5" footer="0.5"/>
  <pageSetup paperSize="9" orientation="portrait" horizontalDpi="4294967295" verticalDpi="4294967295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opLeftCell="A46" workbookViewId="0">
      <selection activeCell="B68" sqref="B68:B70"/>
    </sheetView>
  </sheetViews>
  <sheetFormatPr defaultRowHeight="12.75" x14ac:dyDescent="0.2"/>
  <cols>
    <col min="2" max="2" width="50.5703125" customWidth="1"/>
    <col min="6" max="6" width="12" customWidth="1"/>
  </cols>
  <sheetData>
    <row r="1" spans="1:6" x14ac:dyDescent="0.2">
      <c r="A1" s="145"/>
      <c r="B1" s="145"/>
      <c r="C1" s="145"/>
      <c r="D1" s="145"/>
      <c r="E1" s="145"/>
      <c r="F1" s="145"/>
    </row>
    <row r="2" spans="1:6" x14ac:dyDescent="0.2">
      <c r="A2" s="308" t="s">
        <v>406</v>
      </c>
      <c r="B2" s="309"/>
      <c r="C2" s="309"/>
      <c r="D2" s="309"/>
      <c r="E2" s="309"/>
      <c r="F2" s="145"/>
    </row>
    <row r="3" spans="1:6" x14ac:dyDescent="0.2">
      <c r="A3" s="308" t="s">
        <v>407</v>
      </c>
      <c r="B3" s="308"/>
      <c r="C3" s="308"/>
      <c r="D3" s="308"/>
      <c r="E3" s="145"/>
      <c r="F3" s="145"/>
    </row>
    <row r="4" spans="1:6" x14ac:dyDescent="0.2">
      <c r="A4" s="146"/>
      <c r="B4" s="147"/>
      <c r="C4" s="147"/>
      <c r="D4" s="147"/>
      <c r="E4" s="145"/>
      <c r="F4" s="145"/>
    </row>
    <row r="5" spans="1:6" x14ac:dyDescent="0.2">
      <c r="A5" s="148"/>
      <c r="B5" s="149"/>
      <c r="C5" s="149"/>
      <c r="D5" s="150"/>
      <c r="E5" s="145"/>
      <c r="F5" s="145"/>
    </row>
    <row r="6" spans="1:6" x14ac:dyDescent="0.2">
      <c r="A6" s="310" t="s">
        <v>408</v>
      </c>
      <c r="B6" s="310"/>
      <c r="C6" s="310"/>
      <c r="D6" s="310"/>
      <c r="E6" s="145"/>
      <c r="F6" s="145"/>
    </row>
    <row r="7" spans="1:6" x14ac:dyDescent="0.2">
      <c r="A7" s="151"/>
      <c r="B7" s="151"/>
      <c r="C7" s="151"/>
      <c r="D7" s="151"/>
      <c r="E7" s="145"/>
      <c r="F7" s="145"/>
    </row>
    <row r="8" spans="1:6" ht="13.5" thickBot="1" x14ac:dyDescent="0.25">
      <c r="A8" s="148"/>
      <c r="B8" s="149"/>
      <c r="C8" s="149"/>
      <c r="D8" s="150"/>
      <c r="E8" s="152"/>
      <c r="F8" s="152"/>
    </row>
    <row r="9" spans="1:6" x14ac:dyDescent="0.2">
      <c r="A9" s="311" t="s">
        <v>409</v>
      </c>
      <c r="B9" s="313" t="s">
        <v>410</v>
      </c>
      <c r="C9" s="313" t="s">
        <v>98</v>
      </c>
      <c r="D9" s="313" t="s">
        <v>411</v>
      </c>
      <c r="E9" s="313" t="s">
        <v>183</v>
      </c>
      <c r="F9" s="306" t="s">
        <v>184</v>
      </c>
    </row>
    <row r="10" spans="1:6" ht="13.5" thickBot="1" x14ac:dyDescent="0.25">
      <c r="A10" s="312"/>
      <c r="B10" s="314"/>
      <c r="C10" s="314"/>
      <c r="D10" s="314"/>
      <c r="E10" s="314"/>
      <c r="F10" s="307"/>
    </row>
    <row r="11" spans="1:6" x14ac:dyDescent="0.2">
      <c r="A11" s="153"/>
      <c r="B11" s="154" t="s">
        <v>412</v>
      </c>
      <c r="C11" s="155"/>
      <c r="D11" s="156"/>
      <c r="E11" s="157"/>
      <c r="F11" s="158"/>
    </row>
    <row r="12" spans="1:6" x14ac:dyDescent="0.2">
      <c r="A12" s="159"/>
      <c r="B12" s="160"/>
      <c r="C12" s="161"/>
      <c r="D12" s="162"/>
      <c r="E12" s="163"/>
      <c r="F12" s="164"/>
    </row>
    <row r="13" spans="1:6" ht="14.25" x14ac:dyDescent="0.2">
      <c r="A13" s="165">
        <v>1</v>
      </c>
      <c r="B13" s="161" t="s">
        <v>413</v>
      </c>
      <c r="C13" s="166" t="s">
        <v>110</v>
      </c>
      <c r="D13" s="167">
        <v>64</v>
      </c>
      <c r="E13" s="168"/>
      <c r="F13" s="169"/>
    </row>
    <row r="14" spans="1:6" ht="14.25" x14ac:dyDescent="0.2">
      <c r="A14" s="165">
        <v>2</v>
      </c>
      <c r="B14" s="170" t="s">
        <v>414</v>
      </c>
      <c r="C14" s="166" t="s">
        <v>110</v>
      </c>
      <c r="D14" s="167">
        <v>579</v>
      </c>
      <c r="E14" s="168"/>
      <c r="F14" s="169"/>
    </row>
    <row r="15" spans="1:6" ht="14.25" x14ac:dyDescent="0.2">
      <c r="A15" s="165">
        <v>3</v>
      </c>
      <c r="B15" s="171" t="s">
        <v>415</v>
      </c>
      <c r="C15" s="166" t="s">
        <v>110</v>
      </c>
      <c r="D15" s="167">
        <v>112</v>
      </c>
      <c r="E15" s="172"/>
      <c r="F15" s="169"/>
    </row>
    <row r="16" spans="1:6" ht="14.25" x14ac:dyDescent="0.2">
      <c r="A16" s="165">
        <v>4</v>
      </c>
      <c r="B16" s="171" t="s">
        <v>416</v>
      </c>
      <c r="C16" s="166" t="s">
        <v>110</v>
      </c>
      <c r="D16" s="167">
        <v>5</v>
      </c>
      <c r="E16" s="172"/>
      <c r="F16" s="169"/>
    </row>
    <row r="17" spans="1:6" ht="14.25" x14ac:dyDescent="0.2">
      <c r="A17" s="165">
        <v>5</v>
      </c>
      <c r="B17" s="171" t="s">
        <v>417</v>
      </c>
      <c r="C17" s="166" t="s">
        <v>110</v>
      </c>
      <c r="D17" s="167">
        <v>2</v>
      </c>
      <c r="E17" s="168"/>
      <c r="F17" s="169"/>
    </row>
    <row r="18" spans="1:6" ht="14.25" x14ac:dyDescent="0.2">
      <c r="A18" s="165">
        <v>6</v>
      </c>
      <c r="B18" s="161" t="s">
        <v>418</v>
      </c>
      <c r="C18" s="166" t="s">
        <v>110</v>
      </c>
      <c r="D18" s="167">
        <v>2</v>
      </c>
      <c r="E18" s="173"/>
      <c r="F18" s="169"/>
    </row>
    <row r="19" spans="1:6" ht="25.5" x14ac:dyDescent="0.2">
      <c r="A19" s="165">
        <v>7</v>
      </c>
      <c r="B19" s="174" t="s">
        <v>419</v>
      </c>
      <c r="C19" s="166" t="s">
        <v>110</v>
      </c>
      <c r="D19" s="167">
        <v>538</v>
      </c>
      <c r="E19" s="173"/>
      <c r="F19" s="169"/>
    </row>
    <row r="20" spans="1:6" ht="25.5" x14ac:dyDescent="0.2">
      <c r="A20" s="165">
        <v>8</v>
      </c>
      <c r="B20" s="174" t="s">
        <v>420</v>
      </c>
      <c r="C20" s="166" t="s">
        <v>110</v>
      </c>
      <c r="D20" s="167">
        <v>538</v>
      </c>
      <c r="E20" s="173"/>
      <c r="F20" s="169"/>
    </row>
    <row r="21" spans="1:6" ht="14.25" x14ac:dyDescent="0.2">
      <c r="A21" s="165">
        <v>9</v>
      </c>
      <c r="B21" s="174" t="s">
        <v>421</v>
      </c>
      <c r="C21" s="166" t="s">
        <v>110</v>
      </c>
      <c r="D21" s="167">
        <v>538</v>
      </c>
      <c r="E21" s="173"/>
      <c r="F21" s="169"/>
    </row>
    <row r="22" spans="1:6" ht="14.25" x14ac:dyDescent="0.2">
      <c r="A22" s="165">
        <v>10</v>
      </c>
      <c r="B22" s="171" t="s">
        <v>422</v>
      </c>
      <c r="C22" s="166" t="s">
        <v>105</v>
      </c>
      <c r="D22" s="167">
        <v>30</v>
      </c>
      <c r="E22" s="168"/>
      <c r="F22" s="169"/>
    </row>
    <row r="23" spans="1:6" x14ac:dyDescent="0.2">
      <c r="A23" s="165"/>
      <c r="B23" s="175" t="s">
        <v>423</v>
      </c>
      <c r="C23" s="166"/>
      <c r="D23" s="167"/>
      <c r="E23" s="173"/>
      <c r="F23" s="176">
        <f>SUM(F13:F22)</f>
        <v>0</v>
      </c>
    </row>
    <row r="24" spans="1:6" x14ac:dyDescent="0.2">
      <c r="A24" s="165"/>
      <c r="B24" s="175"/>
      <c r="C24" s="166"/>
      <c r="D24" s="167"/>
      <c r="E24" s="173"/>
      <c r="F24" s="177"/>
    </row>
    <row r="25" spans="1:6" x14ac:dyDescent="0.2">
      <c r="A25" s="159"/>
      <c r="B25" s="160" t="s">
        <v>424</v>
      </c>
      <c r="C25" s="166"/>
      <c r="D25" s="167"/>
      <c r="E25" s="173"/>
      <c r="F25" s="177"/>
    </row>
    <row r="26" spans="1:6" x14ac:dyDescent="0.2">
      <c r="A26" s="159"/>
      <c r="B26" s="160"/>
      <c r="C26" s="166"/>
      <c r="D26" s="167"/>
      <c r="E26" s="173"/>
      <c r="F26" s="177"/>
    </row>
    <row r="27" spans="1:6" ht="14.25" x14ac:dyDescent="0.2">
      <c r="A27" s="159">
        <v>1</v>
      </c>
      <c r="B27" s="171" t="s">
        <v>425</v>
      </c>
      <c r="C27" s="166" t="s">
        <v>110</v>
      </c>
      <c r="D27" s="167">
        <v>257</v>
      </c>
      <c r="E27" s="168"/>
      <c r="F27" s="178"/>
    </row>
    <row r="28" spans="1:6" ht="14.25" x14ac:dyDescent="0.2">
      <c r="A28" s="159">
        <v>2</v>
      </c>
      <c r="B28" s="161" t="s">
        <v>426</v>
      </c>
      <c r="C28" s="166" t="s">
        <v>110</v>
      </c>
      <c r="D28" s="179">
        <v>52</v>
      </c>
      <c r="E28" s="168"/>
      <c r="F28" s="178"/>
    </row>
    <row r="29" spans="1:6" ht="25.5" x14ac:dyDescent="0.2">
      <c r="A29" s="159">
        <v>3</v>
      </c>
      <c r="B29" s="180" t="s">
        <v>427</v>
      </c>
      <c r="C29" s="181" t="s">
        <v>428</v>
      </c>
      <c r="D29" s="179">
        <v>1283</v>
      </c>
      <c r="E29" s="173"/>
      <c r="F29" s="178"/>
    </row>
    <row r="30" spans="1:6" ht="25.5" x14ac:dyDescent="0.2">
      <c r="A30" s="159">
        <v>4</v>
      </c>
      <c r="B30" s="182" t="s">
        <v>429</v>
      </c>
      <c r="C30" s="183" t="s">
        <v>13</v>
      </c>
      <c r="D30" s="179">
        <v>572</v>
      </c>
      <c r="E30" s="168"/>
      <c r="F30" s="178"/>
    </row>
    <row r="31" spans="1:6" ht="14.25" x14ac:dyDescent="0.2">
      <c r="A31" s="159">
        <v>5</v>
      </c>
      <c r="B31" s="171" t="s">
        <v>430</v>
      </c>
      <c r="C31" s="181" t="s">
        <v>105</v>
      </c>
      <c r="D31" s="179">
        <v>25</v>
      </c>
      <c r="E31" s="173"/>
      <c r="F31" s="178"/>
    </row>
    <row r="32" spans="1:6" ht="14.25" x14ac:dyDescent="0.2">
      <c r="A32" s="159">
        <v>6</v>
      </c>
      <c r="B32" s="161" t="s">
        <v>431</v>
      </c>
      <c r="C32" s="181" t="s">
        <v>105</v>
      </c>
      <c r="D32" s="167">
        <v>4</v>
      </c>
      <c r="E32" s="173"/>
      <c r="F32" s="178"/>
    </row>
    <row r="33" spans="1:6" ht="14.25" x14ac:dyDescent="0.2">
      <c r="A33" s="159">
        <v>7</v>
      </c>
      <c r="B33" s="184" t="s">
        <v>432</v>
      </c>
      <c r="C33" s="185" t="s">
        <v>433</v>
      </c>
      <c r="D33" s="167">
        <v>4</v>
      </c>
      <c r="E33" s="168"/>
      <c r="F33" s="178"/>
    </row>
    <row r="34" spans="1:6" ht="14.25" x14ac:dyDescent="0.2">
      <c r="A34" s="159">
        <v>8</v>
      </c>
      <c r="B34" s="184" t="s">
        <v>434</v>
      </c>
      <c r="C34" s="185" t="s">
        <v>433</v>
      </c>
      <c r="D34" s="167">
        <v>4</v>
      </c>
      <c r="E34" s="173"/>
      <c r="F34" s="178"/>
    </row>
    <row r="35" spans="1:6" x14ac:dyDescent="0.2">
      <c r="A35" s="159">
        <v>9</v>
      </c>
      <c r="B35" s="182" t="s">
        <v>435</v>
      </c>
      <c r="C35" s="185" t="s">
        <v>13</v>
      </c>
      <c r="D35" s="167">
        <v>10</v>
      </c>
      <c r="E35" s="173"/>
      <c r="F35" s="178"/>
    </row>
    <row r="36" spans="1:6" x14ac:dyDescent="0.2">
      <c r="A36" s="159">
        <v>10</v>
      </c>
      <c r="B36" s="171" t="s">
        <v>436</v>
      </c>
      <c r="C36" s="181" t="s">
        <v>13</v>
      </c>
      <c r="D36" s="179">
        <v>4</v>
      </c>
      <c r="E36" s="173"/>
      <c r="F36" s="178"/>
    </row>
    <row r="37" spans="1:6" x14ac:dyDescent="0.2">
      <c r="A37" s="159"/>
      <c r="B37" s="186" t="s">
        <v>437</v>
      </c>
      <c r="C37" s="161"/>
      <c r="D37" s="167"/>
      <c r="E37" s="187"/>
      <c r="F37" s="188">
        <f>SUM(F27:F36)</f>
        <v>0</v>
      </c>
    </row>
    <row r="38" spans="1:6" x14ac:dyDescent="0.2">
      <c r="A38" s="159"/>
      <c r="B38" s="186"/>
      <c r="C38" s="161"/>
      <c r="D38" s="167"/>
      <c r="E38" s="187"/>
      <c r="F38" s="178"/>
    </row>
    <row r="39" spans="1:6" x14ac:dyDescent="0.2">
      <c r="A39" s="165"/>
      <c r="B39" s="189" t="s">
        <v>438</v>
      </c>
      <c r="C39" s="190"/>
      <c r="D39" s="179"/>
      <c r="E39" s="187"/>
      <c r="F39" s="191"/>
    </row>
    <row r="40" spans="1:6" x14ac:dyDescent="0.2">
      <c r="A40" s="165"/>
      <c r="B40" s="189"/>
      <c r="C40" s="190"/>
      <c r="D40" s="179"/>
      <c r="E40" s="192"/>
      <c r="F40" s="191"/>
    </row>
    <row r="41" spans="1:6" ht="25.5" x14ac:dyDescent="0.2">
      <c r="A41" s="193">
        <v>1</v>
      </c>
      <c r="B41" s="194" t="s">
        <v>439</v>
      </c>
      <c r="C41" s="195" t="s">
        <v>6</v>
      </c>
      <c r="D41" s="196">
        <v>38</v>
      </c>
      <c r="E41" s="187"/>
      <c r="F41" s="191"/>
    </row>
    <row r="42" spans="1:6" ht="25.5" x14ac:dyDescent="0.2">
      <c r="A42" s="197">
        <v>2</v>
      </c>
      <c r="B42" s="198" t="s">
        <v>440</v>
      </c>
      <c r="C42" s="199" t="s">
        <v>6</v>
      </c>
      <c r="D42" s="196">
        <v>38</v>
      </c>
      <c r="E42" s="187"/>
      <c r="F42" s="191"/>
    </row>
    <row r="43" spans="1:6" x14ac:dyDescent="0.2">
      <c r="A43" s="197">
        <v>3</v>
      </c>
      <c r="B43" s="198" t="s">
        <v>441</v>
      </c>
      <c r="C43" s="199" t="s">
        <v>6</v>
      </c>
      <c r="D43" s="200">
        <v>3.8</v>
      </c>
      <c r="E43" s="187"/>
      <c r="F43" s="191"/>
    </row>
    <row r="44" spans="1:6" ht="25.5" x14ac:dyDescent="0.2">
      <c r="A44" s="197">
        <v>4</v>
      </c>
      <c r="B44" s="201" t="s">
        <v>442</v>
      </c>
      <c r="C44" s="202" t="s">
        <v>6</v>
      </c>
      <c r="D44" s="200">
        <v>21.2</v>
      </c>
      <c r="E44" s="187"/>
      <c r="F44" s="191"/>
    </row>
    <row r="45" spans="1:6" ht="25.5" x14ac:dyDescent="0.2">
      <c r="A45" s="197">
        <v>5</v>
      </c>
      <c r="B45" s="198" t="s">
        <v>443</v>
      </c>
      <c r="C45" s="202" t="s">
        <v>6</v>
      </c>
      <c r="D45" s="200">
        <v>21.2</v>
      </c>
      <c r="E45" s="187"/>
      <c r="F45" s="191"/>
    </row>
    <row r="46" spans="1:6" x14ac:dyDescent="0.2">
      <c r="A46" s="197">
        <v>6</v>
      </c>
      <c r="B46" s="198" t="s">
        <v>444</v>
      </c>
      <c r="C46" s="202" t="s">
        <v>6</v>
      </c>
      <c r="D46" s="200">
        <v>58.6</v>
      </c>
      <c r="E46" s="187"/>
      <c r="F46" s="191"/>
    </row>
    <row r="47" spans="1:6" x14ac:dyDescent="0.2">
      <c r="A47" s="197">
        <v>7</v>
      </c>
      <c r="B47" s="198" t="s">
        <v>445</v>
      </c>
      <c r="C47" s="202" t="s">
        <v>6</v>
      </c>
      <c r="D47" s="200">
        <v>58.6</v>
      </c>
      <c r="E47" s="187"/>
      <c r="F47" s="191"/>
    </row>
    <row r="48" spans="1:6" x14ac:dyDescent="0.2">
      <c r="A48" s="197">
        <v>8</v>
      </c>
      <c r="B48" s="198" t="s">
        <v>446</v>
      </c>
      <c r="C48" s="202" t="s">
        <v>6</v>
      </c>
      <c r="D48" s="200">
        <v>58.6</v>
      </c>
      <c r="E48" s="187"/>
      <c r="F48" s="191"/>
    </row>
    <row r="49" spans="1:6" x14ac:dyDescent="0.2">
      <c r="A49" s="197">
        <v>9</v>
      </c>
      <c r="B49" s="198" t="s">
        <v>447</v>
      </c>
      <c r="C49" s="202" t="s">
        <v>5</v>
      </c>
      <c r="D49" s="200">
        <v>70</v>
      </c>
      <c r="E49" s="187"/>
      <c r="F49" s="191"/>
    </row>
    <row r="50" spans="1:6" x14ac:dyDescent="0.2">
      <c r="A50" s="197">
        <v>10</v>
      </c>
      <c r="B50" s="198" t="s">
        <v>448</v>
      </c>
      <c r="C50" s="202" t="s">
        <v>5</v>
      </c>
      <c r="D50" s="200">
        <v>2</v>
      </c>
      <c r="E50" s="203"/>
      <c r="F50" s="191"/>
    </row>
    <row r="51" spans="1:6" x14ac:dyDescent="0.2">
      <c r="A51" s="197">
        <v>11</v>
      </c>
      <c r="B51" s="198" t="s">
        <v>449</v>
      </c>
      <c r="C51" s="202" t="s">
        <v>6</v>
      </c>
      <c r="D51" s="200">
        <v>22.8</v>
      </c>
      <c r="E51" s="204"/>
      <c r="F51" s="191"/>
    </row>
    <row r="52" spans="1:6" x14ac:dyDescent="0.2">
      <c r="A52" s="197">
        <v>12</v>
      </c>
      <c r="B52" s="198" t="s">
        <v>450</v>
      </c>
      <c r="C52" s="202" t="s">
        <v>6</v>
      </c>
      <c r="D52" s="200">
        <v>22.8</v>
      </c>
      <c r="E52" s="187"/>
      <c r="F52" s="191"/>
    </row>
    <row r="53" spans="1:6" x14ac:dyDescent="0.2">
      <c r="A53" s="197">
        <v>13</v>
      </c>
      <c r="B53" s="198" t="s">
        <v>451</v>
      </c>
      <c r="C53" s="202" t="s">
        <v>13</v>
      </c>
      <c r="D53" s="205">
        <v>8</v>
      </c>
      <c r="E53" s="187"/>
      <c r="F53" s="191"/>
    </row>
    <row r="54" spans="1:6" x14ac:dyDescent="0.2">
      <c r="A54" s="197">
        <v>14</v>
      </c>
      <c r="B54" s="198" t="s">
        <v>452</v>
      </c>
      <c r="C54" s="202" t="s">
        <v>5</v>
      </c>
      <c r="D54" s="200">
        <v>25</v>
      </c>
      <c r="E54" s="187"/>
      <c r="F54" s="191"/>
    </row>
    <row r="55" spans="1:6" x14ac:dyDescent="0.2">
      <c r="A55" s="197">
        <v>15</v>
      </c>
      <c r="B55" s="198" t="s">
        <v>453</v>
      </c>
      <c r="C55" s="202" t="s">
        <v>5</v>
      </c>
      <c r="D55" s="200">
        <v>25</v>
      </c>
      <c r="E55" s="187"/>
      <c r="F55" s="191"/>
    </row>
    <row r="56" spans="1:6" x14ac:dyDescent="0.2">
      <c r="A56" s="197">
        <v>16</v>
      </c>
      <c r="B56" s="198" t="s">
        <v>454</v>
      </c>
      <c r="C56" s="202" t="s">
        <v>6</v>
      </c>
      <c r="D56" s="206">
        <v>0.5</v>
      </c>
      <c r="E56" s="203"/>
      <c r="F56" s="191"/>
    </row>
    <row r="57" spans="1:6" x14ac:dyDescent="0.2">
      <c r="A57" s="197">
        <v>17</v>
      </c>
      <c r="B57" s="198" t="s">
        <v>455</v>
      </c>
      <c r="C57" s="202" t="s">
        <v>5</v>
      </c>
      <c r="D57" s="200">
        <v>1.7</v>
      </c>
      <c r="E57" s="204"/>
      <c r="F57" s="191"/>
    </row>
    <row r="58" spans="1:6" x14ac:dyDescent="0.2">
      <c r="A58" s="197">
        <v>18</v>
      </c>
      <c r="B58" s="198" t="s">
        <v>456</v>
      </c>
      <c r="C58" s="202" t="s">
        <v>6</v>
      </c>
      <c r="D58" s="200">
        <v>2.8</v>
      </c>
      <c r="E58" s="187"/>
      <c r="F58" s="191"/>
    </row>
    <row r="59" spans="1:6" x14ac:dyDescent="0.2">
      <c r="A59" s="197">
        <v>19</v>
      </c>
      <c r="B59" s="198" t="s">
        <v>457</v>
      </c>
      <c r="C59" s="202" t="s">
        <v>13</v>
      </c>
      <c r="D59" s="207">
        <v>10</v>
      </c>
      <c r="E59" s="187"/>
      <c r="F59" s="191"/>
    </row>
    <row r="60" spans="1:6" x14ac:dyDescent="0.2">
      <c r="A60" s="165"/>
      <c r="B60" s="208" t="s">
        <v>458</v>
      </c>
      <c r="C60" s="181"/>
      <c r="D60" s="181"/>
      <c r="E60" s="181"/>
      <c r="F60" s="209">
        <f>SUM(F41:F59)</f>
        <v>0</v>
      </c>
    </row>
    <row r="61" spans="1:6" x14ac:dyDescent="0.2">
      <c r="A61" s="165"/>
      <c r="B61" s="208"/>
      <c r="C61" s="181"/>
      <c r="D61" s="181"/>
      <c r="E61" s="181"/>
      <c r="F61" s="210"/>
    </row>
    <row r="62" spans="1:6" x14ac:dyDescent="0.2">
      <c r="A62" s="165"/>
      <c r="B62" s="211" t="s">
        <v>459</v>
      </c>
      <c r="C62" s="181"/>
      <c r="D62" s="181"/>
      <c r="E62" s="181"/>
      <c r="F62" s="210"/>
    </row>
    <row r="63" spans="1:6" x14ac:dyDescent="0.2">
      <c r="A63" s="165"/>
      <c r="B63" s="212"/>
      <c r="C63" s="181"/>
      <c r="D63" s="181"/>
      <c r="E63" s="181"/>
      <c r="F63" s="210"/>
    </row>
    <row r="64" spans="1:6" ht="14.25" x14ac:dyDescent="0.2">
      <c r="A64" s="165">
        <v>1</v>
      </c>
      <c r="B64" s="213" t="s">
        <v>460</v>
      </c>
      <c r="C64" s="185" t="s">
        <v>461</v>
      </c>
      <c r="D64" s="181">
        <v>0.66300000000000003</v>
      </c>
      <c r="E64" s="203"/>
      <c r="F64" s="191"/>
    </row>
    <row r="65" spans="1:6" x14ac:dyDescent="0.2">
      <c r="A65" s="165">
        <v>2</v>
      </c>
      <c r="B65" s="213" t="s">
        <v>462</v>
      </c>
      <c r="C65" s="185" t="s">
        <v>27</v>
      </c>
      <c r="D65" s="181">
        <v>2</v>
      </c>
      <c r="E65" s="181"/>
      <c r="F65" s="210"/>
    </row>
    <row r="66" spans="1:6" x14ac:dyDescent="0.2">
      <c r="A66" s="165"/>
      <c r="B66" s="208" t="s">
        <v>463</v>
      </c>
      <c r="C66" s="181"/>
      <c r="D66" s="181"/>
      <c r="E66" s="181"/>
      <c r="F66" s="209">
        <f>SUM(F64:F65)</f>
        <v>0</v>
      </c>
    </row>
    <row r="67" spans="1:6" ht="13.5" thickBot="1" x14ac:dyDescent="0.25">
      <c r="A67" s="159"/>
      <c r="B67" s="186"/>
      <c r="C67" s="166"/>
      <c r="D67" s="166"/>
      <c r="E67" s="166"/>
      <c r="F67" s="177"/>
    </row>
    <row r="68" spans="1:6" x14ac:dyDescent="0.2">
      <c r="A68" s="214"/>
      <c r="B68" s="256" t="s">
        <v>517</v>
      </c>
      <c r="C68" s="215"/>
      <c r="D68" s="216"/>
      <c r="E68" s="216"/>
      <c r="F68" s="217"/>
    </row>
    <row r="69" spans="1:6" x14ac:dyDescent="0.2">
      <c r="A69" s="159"/>
      <c r="B69" s="256" t="s">
        <v>58</v>
      </c>
      <c r="C69" s="161"/>
      <c r="D69" s="166"/>
      <c r="E69" s="166"/>
      <c r="F69" s="218"/>
    </row>
    <row r="70" spans="1:6" ht="13.5" thickBot="1" x14ac:dyDescent="0.25">
      <c r="A70" s="219"/>
      <c r="B70" s="256" t="s">
        <v>518</v>
      </c>
      <c r="C70" s="220"/>
      <c r="D70" s="221"/>
      <c r="E70" s="221"/>
      <c r="F70" s="222"/>
    </row>
    <row r="71" spans="1:6" x14ac:dyDescent="0.2">
      <c r="A71" s="148"/>
      <c r="B71" s="149"/>
      <c r="C71" s="149"/>
      <c r="D71" s="150"/>
      <c r="E71" s="149"/>
      <c r="F71" s="149"/>
    </row>
    <row r="72" spans="1:6" x14ac:dyDescent="0.2">
      <c r="A72" s="148"/>
      <c r="B72" s="149"/>
      <c r="C72" s="149"/>
      <c r="D72" s="150"/>
      <c r="E72" s="149"/>
      <c r="F72" s="149"/>
    </row>
    <row r="73" spans="1:6" x14ac:dyDescent="0.2">
      <c r="A73" s="148"/>
      <c r="B73" s="149"/>
      <c r="C73" s="149"/>
      <c r="D73" s="150"/>
      <c r="E73" s="149"/>
      <c r="F73" s="149"/>
    </row>
    <row r="74" spans="1:6" x14ac:dyDescent="0.2">
      <c r="A74" s="148"/>
      <c r="B74" s="149"/>
      <c r="C74" s="149"/>
      <c r="D74" s="150"/>
      <c r="E74" s="149"/>
      <c r="F74" s="149"/>
    </row>
    <row r="75" spans="1:6" x14ac:dyDescent="0.2">
      <c r="A75" s="148"/>
      <c r="B75" s="149"/>
      <c r="C75" s="149"/>
      <c r="D75" s="150"/>
      <c r="E75" s="149"/>
      <c r="F75" s="149"/>
    </row>
    <row r="76" spans="1:6" x14ac:dyDescent="0.2">
      <c r="A76" s="148"/>
      <c r="B76" s="149"/>
      <c r="C76" s="149"/>
      <c r="D76" s="150" t="s">
        <v>91</v>
      </c>
      <c r="E76" s="149"/>
      <c r="F76" s="149"/>
    </row>
  </sheetData>
  <mergeCells count="9">
    <mergeCell ref="F9:F10"/>
    <mergeCell ref="A2:E2"/>
    <mergeCell ref="A3:D3"/>
    <mergeCell ref="A6:D6"/>
    <mergeCell ref="A9:A10"/>
    <mergeCell ref="B9:B10"/>
    <mergeCell ref="C9:C10"/>
    <mergeCell ref="D9:D10"/>
    <mergeCell ref="E9:E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16" workbookViewId="0">
      <selection activeCell="D61" sqref="D61"/>
    </sheetView>
  </sheetViews>
  <sheetFormatPr defaultRowHeight="12.75" x14ac:dyDescent="0.2"/>
  <cols>
    <col min="2" max="2" width="10" customWidth="1"/>
    <col min="3" max="3" width="13.85546875" customWidth="1"/>
    <col min="4" max="4" width="63.85546875" customWidth="1"/>
  </cols>
  <sheetData>
    <row r="1" spans="1:8" ht="18" x14ac:dyDescent="0.25">
      <c r="A1" s="223" t="s">
        <v>464</v>
      </c>
      <c r="B1" s="223"/>
      <c r="C1" s="223"/>
      <c r="D1" s="223"/>
    </row>
    <row r="2" spans="1:8" ht="18" x14ac:dyDescent="0.25">
      <c r="A2" s="223" t="s">
        <v>465</v>
      </c>
      <c r="B2" s="223"/>
      <c r="C2" s="223"/>
      <c r="D2" s="223"/>
    </row>
    <row r="3" spans="1:8" ht="15" x14ac:dyDescent="0.2">
      <c r="A3" s="224"/>
      <c r="B3" s="224"/>
      <c r="C3" s="224"/>
      <c r="D3" s="17"/>
    </row>
    <row r="4" spans="1:8" x14ac:dyDescent="0.2">
      <c r="A4" s="225" t="s">
        <v>466</v>
      </c>
      <c r="B4" s="225" t="s">
        <v>467</v>
      </c>
      <c r="C4" s="225" t="s">
        <v>468</v>
      </c>
      <c r="D4" s="225" t="s">
        <v>0</v>
      </c>
      <c r="E4" s="225" t="s">
        <v>1</v>
      </c>
      <c r="F4" s="225" t="s">
        <v>2</v>
      </c>
      <c r="G4" s="225" t="s">
        <v>3</v>
      </c>
      <c r="H4" s="225" t="s">
        <v>4</v>
      </c>
    </row>
    <row r="5" spans="1:8" x14ac:dyDescent="0.2">
      <c r="A5" s="225"/>
      <c r="B5" s="225"/>
      <c r="C5" s="225"/>
      <c r="D5" s="225" t="s">
        <v>469</v>
      </c>
      <c r="E5" s="225"/>
      <c r="F5" s="225"/>
      <c r="G5" s="225"/>
      <c r="H5" s="225"/>
    </row>
    <row r="6" spans="1:8" x14ac:dyDescent="0.2">
      <c r="A6" s="225">
        <v>1</v>
      </c>
      <c r="B6" s="225">
        <v>1</v>
      </c>
      <c r="C6" s="225" t="s">
        <v>470</v>
      </c>
      <c r="D6" s="225" t="s">
        <v>471</v>
      </c>
      <c r="E6" s="225" t="s">
        <v>6</v>
      </c>
      <c r="F6" s="226">
        <v>326.60000000000002</v>
      </c>
      <c r="G6" s="226"/>
      <c r="H6" s="226"/>
    </row>
    <row r="7" spans="1:8" x14ac:dyDescent="0.2">
      <c r="A7" s="225">
        <v>2</v>
      </c>
      <c r="B7" s="225">
        <v>2</v>
      </c>
      <c r="C7" s="225" t="s">
        <v>472</v>
      </c>
      <c r="D7" s="225" t="s">
        <v>473</v>
      </c>
      <c r="E7" s="225" t="s">
        <v>6</v>
      </c>
      <c r="F7" s="226">
        <v>17.399999999999999</v>
      </c>
      <c r="G7" s="226"/>
      <c r="H7" s="226"/>
    </row>
    <row r="8" spans="1:8" x14ac:dyDescent="0.2">
      <c r="A8" s="225">
        <v>3</v>
      </c>
      <c r="B8" s="225">
        <v>3</v>
      </c>
      <c r="C8" s="225" t="s">
        <v>474</v>
      </c>
      <c r="D8" s="225" t="s">
        <v>475</v>
      </c>
      <c r="E8" s="225" t="s">
        <v>6</v>
      </c>
      <c r="F8" s="226">
        <v>344</v>
      </c>
      <c r="G8" s="226"/>
      <c r="H8" s="226"/>
    </row>
    <row r="9" spans="1:8" x14ac:dyDescent="0.2">
      <c r="A9" s="225">
        <v>4</v>
      </c>
      <c r="B9" s="225">
        <v>4</v>
      </c>
      <c r="C9" s="225" t="s">
        <v>476</v>
      </c>
      <c r="D9" s="225" t="s">
        <v>477</v>
      </c>
      <c r="E9" s="225" t="s">
        <v>6</v>
      </c>
      <c r="F9" s="226">
        <v>344</v>
      </c>
      <c r="G9" s="226"/>
      <c r="H9" s="226"/>
    </row>
    <row r="10" spans="1:8" x14ac:dyDescent="0.2">
      <c r="A10" s="225">
        <v>5</v>
      </c>
      <c r="B10" s="225">
        <v>5</v>
      </c>
      <c r="C10" s="225" t="s">
        <v>478</v>
      </c>
      <c r="D10" s="225" t="s">
        <v>479</v>
      </c>
      <c r="E10" s="225" t="s">
        <v>6</v>
      </c>
      <c r="F10" s="226">
        <v>344</v>
      </c>
      <c r="G10" s="226"/>
      <c r="H10" s="226"/>
    </row>
    <row r="11" spans="1:8" x14ac:dyDescent="0.2">
      <c r="A11" s="225"/>
      <c r="B11" s="225"/>
      <c r="C11" s="225"/>
      <c r="D11" s="225" t="s">
        <v>480</v>
      </c>
      <c r="E11" s="225"/>
      <c r="F11" s="226"/>
      <c r="G11" s="226"/>
      <c r="H11" s="226"/>
    </row>
    <row r="12" spans="1:8" x14ac:dyDescent="0.2">
      <c r="A12" s="225"/>
      <c r="B12" s="225"/>
      <c r="C12" s="225"/>
      <c r="D12" s="225" t="s">
        <v>186</v>
      </c>
      <c r="E12" s="225"/>
      <c r="F12" s="226"/>
      <c r="G12" s="226"/>
      <c r="H12" s="227">
        <f>SUM(H6:H11)</f>
        <v>0</v>
      </c>
    </row>
    <row r="13" spans="1:8" x14ac:dyDescent="0.2">
      <c r="A13" s="225"/>
      <c r="B13" s="225"/>
      <c r="C13" s="225"/>
      <c r="D13" s="225" t="s">
        <v>481</v>
      </c>
      <c r="E13" s="225"/>
      <c r="F13" s="226"/>
      <c r="G13" s="226"/>
      <c r="H13" s="226"/>
    </row>
    <row r="14" spans="1:8" x14ac:dyDescent="0.2">
      <c r="A14" s="225">
        <v>6</v>
      </c>
      <c r="B14" s="225">
        <v>1</v>
      </c>
      <c r="C14" s="225" t="s">
        <v>482</v>
      </c>
      <c r="D14" s="225" t="s">
        <v>483</v>
      </c>
      <c r="E14" s="225" t="s">
        <v>6</v>
      </c>
      <c r="F14" s="226">
        <v>172</v>
      </c>
      <c r="G14" s="226"/>
      <c r="H14" s="226"/>
    </row>
    <row r="15" spans="1:8" x14ac:dyDescent="0.2">
      <c r="A15" s="225">
        <v>7</v>
      </c>
      <c r="B15" s="225">
        <v>2</v>
      </c>
      <c r="C15" s="225" t="s">
        <v>484</v>
      </c>
      <c r="D15" s="225" t="s">
        <v>485</v>
      </c>
      <c r="E15" s="225" t="s">
        <v>13</v>
      </c>
      <c r="F15" s="226">
        <v>102</v>
      </c>
      <c r="G15" s="226"/>
      <c r="H15" s="226"/>
    </row>
    <row r="16" spans="1:8" x14ac:dyDescent="0.2">
      <c r="A16" s="225">
        <v>8</v>
      </c>
      <c r="B16" s="225">
        <v>3</v>
      </c>
      <c r="C16" s="225" t="s">
        <v>486</v>
      </c>
      <c r="D16" s="225" t="s">
        <v>487</v>
      </c>
      <c r="E16" s="225" t="s">
        <v>13</v>
      </c>
      <c r="F16" s="226">
        <v>103</v>
      </c>
      <c r="G16" s="226"/>
      <c r="H16" s="226"/>
    </row>
    <row r="17" spans="1:8" x14ac:dyDescent="0.2">
      <c r="A17" s="225">
        <v>9</v>
      </c>
      <c r="B17" s="225">
        <v>4</v>
      </c>
      <c r="C17" s="225" t="s">
        <v>488</v>
      </c>
      <c r="D17" s="225" t="s">
        <v>489</v>
      </c>
      <c r="E17" s="225" t="s">
        <v>5</v>
      </c>
      <c r="F17" s="226">
        <v>580</v>
      </c>
      <c r="G17" s="226"/>
      <c r="H17" s="226"/>
    </row>
    <row r="18" spans="1:8" x14ac:dyDescent="0.2">
      <c r="A18" s="225">
        <v>10</v>
      </c>
      <c r="B18" s="225">
        <v>5</v>
      </c>
      <c r="C18" s="225" t="s">
        <v>490</v>
      </c>
      <c r="D18" s="225" t="s">
        <v>491</v>
      </c>
      <c r="E18" s="225" t="s">
        <v>6</v>
      </c>
      <c r="F18" s="226">
        <v>23.2</v>
      </c>
      <c r="G18" s="226"/>
      <c r="H18" s="226"/>
    </row>
    <row r="19" spans="1:8" x14ac:dyDescent="0.2">
      <c r="A19" s="225"/>
      <c r="B19" s="225"/>
      <c r="C19" s="225"/>
      <c r="D19" s="225" t="s">
        <v>480</v>
      </c>
      <c r="E19" s="225"/>
      <c r="F19" s="226"/>
      <c r="G19" s="226"/>
      <c r="H19" s="226"/>
    </row>
    <row r="20" spans="1:8" x14ac:dyDescent="0.2">
      <c r="A20" s="225"/>
      <c r="B20" s="225"/>
      <c r="C20" s="225"/>
      <c r="D20" s="225" t="s">
        <v>205</v>
      </c>
      <c r="E20" s="225"/>
      <c r="F20" s="226"/>
      <c r="G20" s="226"/>
      <c r="H20" s="227">
        <f>SUM(H14:H19)</f>
        <v>0</v>
      </c>
    </row>
    <row r="21" spans="1:8" x14ac:dyDescent="0.2">
      <c r="A21" s="225"/>
      <c r="B21" s="225"/>
      <c r="C21" s="225"/>
      <c r="D21" s="225" t="s">
        <v>492</v>
      </c>
      <c r="E21" s="225"/>
      <c r="F21" s="226"/>
      <c r="G21" s="226"/>
      <c r="H21" s="226"/>
    </row>
    <row r="22" spans="1:8" x14ac:dyDescent="0.2">
      <c r="A22" s="225">
        <v>11</v>
      </c>
      <c r="B22" s="225">
        <v>1</v>
      </c>
      <c r="C22" s="225" t="s">
        <v>493</v>
      </c>
      <c r="D22" s="225" t="s">
        <v>494</v>
      </c>
      <c r="E22" s="225" t="s">
        <v>27</v>
      </c>
      <c r="F22" s="226">
        <v>2</v>
      </c>
      <c r="G22" s="226"/>
      <c r="H22" s="226"/>
    </row>
    <row r="23" spans="1:8" x14ac:dyDescent="0.2">
      <c r="A23" s="225">
        <v>12</v>
      </c>
      <c r="B23" s="225">
        <v>2</v>
      </c>
      <c r="C23" s="225" t="s">
        <v>495</v>
      </c>
      <c r="D23" s="225" t="s">
        <v>496</v>
      </c>
      <c r="E23" s="225" t="s">
        <v>13</v>
      </c>
      <c r="F23" s="226">
        <v>6</v>
      </c>
      <c r="G23" s="226"/>
      <c r="H23" s="226"/>
    </row>
    <row r="24" spans="1:8" x14ac:dyDescent="0.2">
      <c r="A24" s="225"/>
      <c r="B24" s="225"/>
      <c r="C24" s="225"/>
      <c r="D24" s="225" t="s">
        <v>480</v>
      </c>
      <c r="E24" s="225"/>
      <c r="F24" s="226"/>
      <c r="G24" s="226"/>
      <c r="H24" s="226"/>
    </row>
    <row r="25" spans="1:8" x14ac:dyDescent="0.2">
      <c r="A25" s="225"/>
      <c r="B25" s="225"/>
      <c r="C25" s="225"/>
      <c r="D25" s="225" t="s">
        <v>164</v>
      </c>
      <c r="E25" s="225"/>
      <c r="F25" s="226"/>
      <c r="G25" s="226"/>
      <c r="H25" s="227">
        <f>SUM(H22:H24)</f>
        <v>0</v>
      </c>
    </row>
    <row r="26" spans="1:8" x14ac:dyDescent="0.2">
      <c r="A26" s="225"/>
      <c r="B26" s="225"/>
      <c r="C26" s="225"/>
      <c r="D26" s="225" t="s">
        <v>497</v>
      </c>
      <c r="E26" s="225"/>
      <c r="F26" s="226"/>
      <c r="G26" s="226"/>
      <c r="H26" s="226"/>
    </row>
    <row r="27" spans="1:8" x14ac:dyDescent="0.2">
      <c r="A27" s="225">
        <v>13</v>
      </c>
      <c r="B27" s="225">
        <v>1</v>
      </c>
      <c r="C27" s="225" t="s">
        <v>498</v>
      </c>
      <c r="D27" s="225" t="s">
        <v>499</v>
      </c>
      <c r="E27" s="225" t="s">
        <v>6</v>
      </c>
      <c r="F27" s="226">
        <v>10</v>
      </c>
      <c r="G27" s="226"/>
      <c r="H27" s="226"/>
    </row>
    <row r="28" spans="1:8" x14ac:dyDescent="0.2">
      <c r="A28" s="225">
        <v>14</v>
      </c>
      <c r="B28" s="225">
        <v>2</v>
      </c>
      <c r="C28" s="225" t="s">
        <v>500</v>
      </c>
      <c r="D28" s="225" t="s">
        <v>501</v>
      </c>
      <c r="E28" s="225" t="s">
        <v>5</v>
      </c>
      <c r="F28" s="226">
        <v>34</v>
      </c>
      <c r="G28" s="226"/>
      <c r="H28" s="226"/>
    </row>
    <row r="29" spans="1:8" x14ac:dyDescent="0.2">
      <c r="A29" s="225">
        <v>15</v>
      </c>
      <c r="B29" s="225">
        <v>3</v>
      </c>
      <c r="C29" s="225" t="s">
        <v>502</v>
      </c>
      <c r="D29" s="225" t="s">
        <v>503</v>
      </c>
      <c r="E29" s="225" t="s">
        <v>5</v>
      </c>
      <c r="F29" s="226">
        <v>10</v>
      </c>
      <c r="G29" s="226"/>
      <c r="H29" s="226"/>
    </row>
    <row r="30" spans="1:8" x14ac:dyDescent="0.2">
      <c r="A30" s="225">
        <v>16</v>
      </c>
      <c r="B30" s="225">
        <v>4</v>
      </c>
      <c r="C30" s="225" t="s">
        <v>504</v>
      </c>
      <c r="D30" s="225" t="s">
        <v>505</v>
      </c>
      <c r="E30" s="225" t="s">
        <v>6</v>
      </c>
      <c r="F30" s="226">
        <v>18.34</v>
      </c>
      <c r="G30" s="226"/>
      <c r="H30" s="226"/>
    </row>
    <row r="31" spans="1:8" x14ac:dyDescent="0.2">
      <c r="A31" s="225">
        <v>17</v>
      </c>
      <c r="B31" s="225">
        <v>5</v>
      </c>
      <c r="C31" s="225" t="s">
        <v>506</v>
      </c>
      <c r="D31" s="225" t="s">
        <v>507</v>
      </c>
      <c r="E31" s="225" t="s">
        <v>6</v>
      </c>
      <c r="F31" s="226">
        <v>18.34</v>
      </c>
      <c r="G31" s="226"/>
      <c r="H31" s="226"/>
    </row>
    <row r="32" spans="1:8" x14ac:dyDescent="0.2">
      <c r="A32" s="225">
        <v>18</v>
      </c>
      <c r="B32" s="225">
        <v>6</v>
      </c>
      <c r="C32" s="225" t="s">
        <v>508</v>
      </c>
      <c r="D32" s="225" t="s">
        <v>509</v>
      </c>
      <c r="E32" s="225" t="s">
        <v>16</v>
      </c>
      <c r="F32" s="226">
        <v>739.68</v>
      </c>
      <c r="G32" s="226"/>
      <c r="H32" s="226"/>
    </row>
    <row r="33" spans="1:8" x14ac:dyDescent="0.2">
      <c r="A33" s="225">
        <v>3</v>
      </c>
      <c r="B33" s="225">
        <v>7</v>
      </c>
      <c r="C33" s="225" t="s">
        <v>474</v>
      </c>
      <c r="D33" s="225" t="s">
        <v>475</v>
      </c>
      <c r="E33" s="225" t="s">
        <v>6</v>
      </c>
      <c r="F33" s="226">
        <v>10</v>
      </c>
      <c r="G33" s="226"/>
      <c r="H33" s="226"/>
    </row>
    <row r="34" spans="1:8" x14ac:dyDescent="0.2">
      <c r="A34" s="225">
        <v>4</v>
      </c>
      <c r="B34" s="225">
        <v>8</v>
      </c>
      <c r="C34" s="225" t="s">
        <v>476</v>
      </c>
      <c r="D34" s="225" t="s">
        <v>477</v>
      </c>
      <c r="E34" s="225" t="s">
        <v>6</v>
      </c>
      <c r="F34" s="226">
        <v>10</v>
      </c>
      <c r="G34" s="226"/>
      <c r="H34" s="226"/>
    </row>
    <row r="35" spans="1:8" x14ac:dyDescent="0.2">
      <c r="A35" s="225">
        <v>5</v>
      </c>
      <c r="B35" s="225">
        <v>9</v>
      </c>
      <c r="C35" s="225" t="s">
        <v>478</v>
      </c>
      <c r="D35" s="225" t="s">
        <v>479</v>
      </c>
      <c r="E35" s="225" t="s">
        <v>6</v>
      </c>
      <c r="F35" s="226">
        <v>10</v>
      </c>
      <c r="G35" s="226"/>
      <c r="H35" s="226"/>
    </row>
    <row r="36" spans="1:8" x14ac:dyDescent="0.2">
      <c r="A36" s="225"/>
      <c r="B36" s="225"/>
      <c r="C36" s="225"/>
      <c r="D36" s="225" t="s">
        <v>480</v>
      </c>
      <c r="E36" s="225"/>
      <c r="F36" s="226"/>
      <c r="G36" s="226"/>
      <c r="H36" s="226"/>
    </row>
    <row r="37" spans="1:8" x14ac:dyDescent="0.2">
      <c r="A37" s="225"/>
      <c r="B37" s="225"/>
      <c r="C37" s="225"/>
      <c r="D37" s="225" t="s">
        <v>28</v>
      </c>
      <c r="E37" s="225"/>
      <c r="F37" s="226"/>
      <c r="G37" s="226"/>
      <c r="H37" s="227">
        <f>SUM(H27:H36)</f>
        <v>0</v>
      </c>
    </row>
    <row r="38" spans="1:8" x14ac:dyDescent="0.2">
      <c r="A38" s="225"/>
      <c r="B38" s="225"/>
      <c r="C38" s="225"/>
      <c r="D38" s="225" t="s">
        <v>510</v>
      </c>
      <c r="E38" s="225"/>
      <c r="F38" s="226"/>
      <c r="G38" s="226"/>
      <c r="H38" s="226"/>
    </row>
    <row r="39" spans="1:8" x14ac:dyDescent="0.2">
      <c r="A39" s="225">
        <v>19</v>
      </c>
      <c r="B39" s="225">
        <v>1</v>
      </c>
      <c r="C39" s="225" t="s">
        <v>511</v>
      </c>
      <c r="D39" s="225" t="s">
        <v>512</v>
      </c>
      <c r="E39" s="225" t="s">
        <v>5</v>
      </c>
      <c r="F39" s="226">
        <v>1.2</v>
      </c>
      <c r="G39" s="226"/>
      <c r="H39" s="226"/>
    </row>
    <row r="40" spans="1:8" x14ac:dyDescent="0.2">
      <c r="A40" s="225">
        <v>20</v>
      </c>
      <c r="B40" s="225">
        <v>2</v>
      </c>
      <c r="C40" s="225" t="s">
        <v>513</v>
      </c>
      <c r="D40" s="225" t="s">
        <v>514</v>
      </c>
      <c r="E40" s="225" t="s">
        <v>27</v>
      </c>
      <c r="F40" s="226">
        <v>4</v>
      </c>
      <c r="G40" s="226"/>
      <c r="H40" s="226"/>
    </row>
    <row r="41" spans="1:8" x14ac:dyDescent="0.2">
      <c r="A41" s="225"/>
      <c r="B41" s="225"/>
      <c r="C41" s="225"/>
      <c r="D41" s="225" t="s">
        <v>480</v>
      </c>
      <c r="E41" s="225"/>
      <c r="F41" s="226"/>
      <c r="G41" s="226"/>
      <c r="H41" s="226"/>
    </row>
    <row r="42" spans="1:8" x14ac:dyDescent="0.2">
      <c r="A42" s="225"/>
      <c r="B42" s="225"/>
      <c r="C42" s="225"/>
      <c r="D42" s="225" t="s">
        <v>515</v>
      </c>
      <c r="E42" s="225"/>
      <c r="F42" s="226"/>
      <c r="G42" s="226"/>
      <c r="H42" s="227">
        <f>SUM(H39:H41)</f>
        <v>0</v>
      </c>
    </row>
    <row r="43" spans="1:8" x14ac:dyDescent="0.2">
      <c r="A43" s="225"/>
      <c r="B43" s="225"/>
      <c r="C43" s="225"/>
      <c r="D43" s="225" t="s">
        <v>516</v>
      </c>
      <c r="E43" s="225"/>
      <c r="F43" s="226"/>
      <c r="G43" s="226"/>
      <c r="H43" s="226"/>
    </row>
    <row r="44" spans="1:8" x14ac:dyDescent="0.2">
      <c r="A44" s="225"/>
      <c r="B44" s="225"/>
      <c r="C44" s="225"/>
      <c r="D44" s="256" t="s">
        <v>517</v>
      </c>
      <c r="E44" s="225"/>
      <c r="F44" s="226"/>
      <c r="G44" s="226"/>
      <c r="H44" s="226">
        <f>H42+H37+H25+H20+H12</f>
        <v>0</v>
      </c>
    </row>
    <row r="45" spans="1:8" x14ac:dyDescent="0.2">
      <c r="A45" s="225"/>
      <c r="B45" s="225"/>
      <c r="C45" s="225"/>
      <c r="D45" s="256" t="s">
        <v>58</v>
      </c>
      <c r="E45" s="225"/>
      <c r="F45" s="226"/>
      <c r="G45" s="226"/>
      <c r="H45" s="226">
        <f>H44*0.2</f>
        <v>0</v>
      </c>
    </row>
    <row r="46" spans="1:8" x14ac:dyDescent="0.2">
      <c r="A46" s="225"/>
      <c r="B46" s="225"/>
      <c r="C46" s="225"/>
      <c r="D46" s="256" t="s">
        <v>518</v>
      </c>
      <c r="E46" s="225"/>
      <c r="F46" s="226"/>
      <c r="G46" s="226"/>
      <c r="H46" s="226">
        <f>H44+H45</f>
        <v>0</v>
      </c>
    </row>
    <row r="47" spans="1:8" x14ac:dyDescent="0.2">
      <c r="A47" s="225"/>
      <c r="B47" s="225"/>
      <c r="C47" s="225"/>
      <c r="D47" s="225"/>
      <c r="E47" s="225"/>
      <c r="F47" s="226"/>
      <c r="G47" s="226"/>
      <c r="H47" s="226"/>
    </row>
    <row r="49" spans="5:6" x14ac:dyDescent="0.2">
      <c r="E49" s="257" t="s">
        <v>91</v>
      </c>
      <c r="F49" s="257"/>
    </row>
  </sheetData>
  <mergeCells count="1">
    <mergeCell ref="E49:F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16" workbookViewId="0">
      <selection activeCell="D40" sqref="D40:D42"/>
    </sheetView>
  </sheetViews>
  <sheetFormatPr defaultRowHeight="12.75" x14ac:dyDescent="0.2"/>
  <cols>
    <col min="3" max="3" width="12.140625" customWidth="1"/>
    <col min="4" max="4" width="73.28515625" customWidth="1"/>
  </cols>
  <sheetData>
    <row r="1" spans="1:8" ht="18" x14ac:dyDescent="0.25">
      <c r="D1" s="223" t="s">
        <v>464</v>
      </c>
      <c r="E1" s="228"/>
      <c r="F1" s="224"/>
      <c r="G1" s="224"/>
      <c r="H1" s="17"/>
    </row>
    <row r="2" spans="1:8" ht="18" x14ac:dyDescent="0.25">
      <c r="D2" s="223" t="s">
        <v>519</v>
      </c>
      <c r="E2" s="229"/>
      <c r="F2" s="224"/>
      <c r="G2" s="224"/>
      <c r="H2" s="17"/>
    </row>
    <row r="5" spans="1:8" x14ac:dyDescent="0.2">
      <c r="A5" s="225" t="s">
        <v>466</v>
      </c>
      <c r="B5" s="225" t="s">
        <v>467</v>
      </c>
      <c r="C5" s="225" t="s">
        <v>468</v>
      </c>
      <c r="D5" s="225" t="s">
        <v>0</v>
      </c>
      <c r="E5" s="225" t="s">
        <v>1</v>
      </c>
      <c r="F5" s="225" t="s">
        <v>2</v>
      </c>
      <c r="G5" s="225" t="s">
        <v>3</v>
      </c>
      <c r="H5" s="225" t="s">
        <v>4</v>
      </c>
    </row>
    <row r="6" spans="1:8" x14ac:dyDescent="0.2">
      <c r="A6" s="225"/>
      <c r="B6" s="225"/>
      <c r="C6" s="225"/>
      <c r="D6" s="225" t="s">
        <v>469</v>
      </c>
      <c r="E6" s="225"/>
      <c r="F6" s="225"/>
      <c r="G6" s="225"/>
      <c r="H6" s="225"/>
    </row>
    <row r="7" spans="1:8" x14ac:dyDescent="0.2">
      <c r="A7" s="225">
        <v>1</v>
      </c>
      <c r="B7" s="225">
        <v>1</v>
      </c>
      <c r="C7" s="225" t="s">
        <v>470</v>
      </c>
      <c r="D7" s="225" t="s">
        <v>471</v>
      </c>
      <c r="E7" s="225" t="s">
        <v>6</v>
      </c>
      <c r="F7" s="226">
        <v>362</v>
      </c>
      <c r="G7" s="226"/>
      <c r="H7" s="226"/>
    </row>
    <row r="8" spans="1:8" x14ac:dyDescent="0.2">
      <c r="A8" s="225">
        <v>2</v>
      </c>
      <c r="B8" s="225">
        <v>2</v>
      </c>
      <c r="C8" s="225" t="s">
        <v>472</v>
      </c>
      <c r="D8" s="225" t="s">
        <v>473</v>
      </c>
      <c r="E8" s="225" t="s">
        <v>6</v>
      </c>
      <c r="F8" s="226">
        <v>32</v>
      </c>
      <c r="G8" s="226"/>
      <c r="H8" s="226"/>
    </row>
    <row r="9" spans="1:8" x14ac:dyDescent="0.2">
      <c r="A9" s="225">
        <v>3</v>
      </c>
      <c r="B9" s="225">
        <v>3</v>
      </c>
      <c r="C9" s="225" t="s">
        <v>474</v>
      </c>
      <c r="D9" s="225" t="s">
        <v>475</v>
      </c>
      <c r="E9" s="225" t="s">
        <v>6</v>
      </c>
      <c r="F9" s="226">
        <v>394</v>
      </c>
      <c r="G9" s="226"/>
      <c r="H9" s="226"/>
    </row>
    <row r="10" spans="1:8" x14ac:dyDescent="0.2">
      <c r="A10" s="225">
        <v>4</v>
      </c>
      <c r="B10" s="225">
        <v>4</v>
      </c>
      <c r="C10" s="225" t="s">
        <v>476</v>
      </c>
      <c r="D10" s="225" t="s">
        <v>477</v>
      </c>
      <c r="E10" s="225" t="s">
        <v>6</v>
      </c>
      <c r="F10" s="226">
        <v>394</v>
      </c>
      <c r="G10" s="226"/>
      <c r="H10" s="226"/>
    </row>
    <row r="11" spans="1:8" x14ac:dyDescent="0.2">
      <c r="A11" s="225">
        <v>5</v>
      </c>
      <c r="B11" s="225">
        <v>5</v>
      </c>
      <c r="C11" s="225" t="s">
        <v>478</v>
      </c>
      <c r="D11" s="225" t="s">
        <v>479</v>
      </c>
      <c r="E11" s="225" t="s">
        <v>6</v>
      </c>
      <c r="F11" s="226">
        <v>394</v>
      </c>
      <c r="G11" s="226"/>
      <c r="H11" s="226"/>
    </row>
    <row r="12" spans="1:8" x14ac:dyDescent="0.2">
      <c r="A12" s="225"/>
      <c r="B12" s="225"/>
      <c r="C12" s="225"/>
      <c r="D12" s="225" t="s">
        <v>480</v>
      </c>
      <c r="E12" s="225"/>
      <c r="F12" s="226"/>
      <c r="G12" s="226"/>
      <c r="H12" s="226"/>
    </row>
    <row r="13" spans="1:8" x14ac:dyDescent="0.2">
      <c r="A13" s="225"/>
      <c r="B13" s="225"/>
      <c r="C13" s="225"/>
      <c r="D13" s="225" t="s">
        <v>186</v>
      </c>
      <c r="E13" s="225"/>
      <c r="F13" s="226"/>
      <c r="G13" s="226"/>
      <c r="H13" s="227">
        <f>SUM(H7:H12)</f>
        <v>0</v>
      </c>
    </row>
    <row r="14" spans="1:8" x14ac:dyDescent="0.2">
      <c r="A14" s="225"/>
      <c r="B14" s="225"/>
      <c r="C14" s="225"/>
      <c r="D14" s="225" t="s">
        <v>481</v>
      </c>
      <c r="E14" s="225"/>
      <c r="F14" s="226"/>
      <c r="G14" s="226"/>
      <c r="H14" s="226"/>
    </row>
    <row r="15" spans="1:8" x14ac:dyDescent="0.2">
      <c r="A15" s="225">
        <v>6</v>
      </c>
      <c r="B15" s="225">
        <v>1</v>
      </c>
      <c r="C15" s="225" t="s">
        <v>482</v>
      </c>
      <c r="D15" s="225" t="s">
        <v>483</v>
      </c>
      <c r="E15" s="225" t="s">
        <v>6</v>
      </c>
      <c r="F15" s="226">
        <v>297</v>
      </c>
      <c r="G15" s="226"/>
      <c r="H15" s="226"/>
    </row>
    <row r="16" spans="1:8" x14ac:dyDescent="0.2">
      <c r="A16" s="225">
        <v>7</v>
      </c>
      <c r="B16" s="225">
        <v>2</v>
      </c>
      <c r="C16" s="225" t="s">
        <v>484</v>
      </c>
      <c r="D16" s="225" t="s">
        <v>485</v>
      </c>
      <c r="E16" s="225" t="s">
        <v>13</v>
      </c>
      <c r="F16" s="226">
        <v>78</v>
      </c>
      <c r="G16" s="226"/>
      <c r="H16" s="226"/>
    </row>
    <row r="17" spans="1:8" x14ac:dyDescent="0.2">
      <c r="A17" s="225">
        <v>8</v>
      </c>
      <c r="B17" s="225">
        <v>3</v>
      </c>
      <c r="C17" s="225" t="s">
        <v>486</v>
      </c>
      <c r="D17" s="225" t="s">
        <v>487</v>
      </c>
      <c r="E17" s="225" t="s">
        <v>13</v>
      </c>
      <c r="F17" s="226">
        <v>86</v>
      </c>
      <c r="G17" s="226"/>
      <c r="H17" s="226"/>
    </row>
    <row r="18" spans="1:8" x14ac:dyDescent="0.2">
      <c r="A18" s="225">
        <v>9</v>
      </c>
      <c r="B18" s="225">
        <v>4</v>
      </c>
      <c r="C18" s="225" t="s">
        <v>513</v>
      </c>
      <c r="D18" s="225" t="s">
        <v>489</v>
      </c>
      <c r="E18" s="225" t="s">
        <v>5</v>
      </c>
      <c r="F18" s="226">
        <v>808</v>
      </c>
      <c r="G18" s="226"/>
      <c r="H18" s="226"/>
    </row>
    <row r="19" spans="1:8" x14ac:dyDescent="0.2">
      <c r="A19" s="225">
        <v>10</v>
      </c>
      <c r="B19" s="225">
        <v>5</v>
      </c>
      <c r="C19" s="225" t="s">
        <v>490</v>
      </c>
      <c r="D19" s="225" t="s">
        <v>491</v>
      </c>
      <c r="E19" s="225" t="s">
        <v>6</v>
      </c>
      <c r="F19" s="226">
        <v>32.32</v>
      </c>
      <c r="G19" s="226"/>
      <c r="H19" s="226"/>
    </row>
    <row r="20" spans="1:8" x14ac:dyDescent="0.2">
      <c r="A20" s="225"/>
      <c r="B20" s="225"/>
      <c r="C20" s="225"/>
      <c r="D20" s="225" t="s">
        <v>480</v>
      </c>
      <c r="E20" s="225"/>
      <c r="F20" s="226"/>
      <c r="G20" s="226"/>
      <c r="H20" s="226"/>
    </row>
    <row r="21" spans="1:8" x14ac:dyDescent="0.2">
      <c r="A21" s="225"/>
      <c r="B21" s="225"/>
      <c r="C21" s="225"/>
      <c r="D21" s="225" t="s">
        <v>205</v>
      </c>
      <c r="E21" s="225"/>
      <c r="F21" s="226"/>
      <c r="G21" s="226"/>
      <c r="H21" s="227">
        <f>SUM(H15:H20)</f>
        <v>0</v>
      </c>
    </row>
    <row r="22" spans="1:8" x14ac:dyDescent="0.2">
      <c r="A22" s="225"/>
      <c r="B22" s="225"/>
      <c r="C22" s="225"/>
      <c r="D22" s="225" t="s">
        <v>492</v>
      </c>
      <c r="E22" s="225"/>
      <c r="F22" s="226"/>
      <c r="G22" s="226"/>
      <c r="H22" s="226"/>
    </row>
    <row r="23" spans="1:8" x14ac:dyDescent="0.2">
      <c r="A23" s="225">
        <v>11</v>
      </c>
      <c r="B23" s="225">
        <v>1</v>
      </c>
      <c r="C23" s="225" t="s">
        <v>493</v>
      </c>
      <c r="D23" s="225" t="s">
        <v>520</v>
      </c>
      <c r="E23" s="225" t="s">
        <v>27</v>
      </c>
      <c r="F23" s="226">
        <v>8</v>
      </c>
      <c r="G23" s="226"/>
      <c r="H23" s="226"/>
    </row>
    <row r="24" spans="1:8" x14ac:dyDescent="0.2">
      <c r="A24" s="225">
        <v>12</v>
      </c>
      <c r="B24" s="225">
        <v>2</v>
      </c>
      <c r="C24" s="225" t="s">
        <v>521</v>
      </c>
      <c r="D24" s="225" t="s">
        <v>522</v>
      </c>
      <c r="E24" s="225" t="s">
        <v>27</v>
      </c>
      <c r="F24" s="226">
        <v>8</v>
      </c>
      <c r="G24" s="226"/>
      <c r="H24" s="226"/>
    </row>
    <row r="25" spans="1:8" x14ac:dyDescent="0.2">
      <c r="A25" s="225"/>
      <c r="B25" s="225"/>
      <c r="C25" s="225"/>
      <c r="D25" s="225" t="s">
        <v>480</v>
      </c>
      <c r="E25" s="225"/>
      <c r="F25" s="226"/>
      <c r="G25" s="226"/>
      <c r="H25" s="226"/>
    </row>
    <row r="26" spans="1:8" x14ac:dyDescent="0.2">
      <c r="A26" s="225"/>
      <c r="B26" s="225"/>
      <c r="C26" s="225"/>
      <c r="D26" s="225" t="s">
        <v>164</v>
      </c>
      <c r="E26" s="225"/>
      <c r="F26" s="226"/>
      <c r="G26" s="226"/>
      <c r="H26" s="227">
        <f>SUM(H23:H25)</f>
        <v>0</v>
      </c>
    </row>
    <row r="27" spans="1:8" x14ac:dyDescent="0.2">
      <c r="A27" s="225"/>
      <c r="B27" s="225"/>
      <c r="C27" s="225"/>
      <c r="D27" s="225" t="s">
        <v>497</v>
      </c>
      <c r="E27" s="225"/>
      <c r="F27" s="226"/>
      <c r="G27" s="226"/>
      <c r="H27" s="226"/>
    </row>
    <row r="28" spans="1:8" x14ac:dyDescent="0.2">
      <c r="A28" s="225">
        <v>13</v>
      </c>
      <c r="B28" s="225">
        <v>1</v>
      </c>
      <c r="C28" s="225" t="s">
        <v>502</v>
      </c>
      <c r="D28" s="225" t="s">
        <v>523</v>
      </c>
      <c r="E28" s="225" t="s">
        <v>5</v>
      </c>
      <c r="F28" s="226">
        <v>54</v>
      </c>
      <c r="G28" s="226"/>
      <c r="H28" s="226"/>
    </row>
    <row r="29" spans="1:8" x14ac:dyDescent="0.2">
      <c r="A29" s="225">
        <v>14</v>
      </c>
      <c r="B29" s="225">
        <v>2</v>
      </c>
      <c r="C29" s="225" t="s">
        <v>504</v>
      </c>
      <c r="D29" s="225" t="s">
        <v>524</v>
      </c>
      <c r="E29" s="225" t="s">
        <v>6</v>
      </c>
      <c r="F29" s="226">
        <v>5.4</v>
      </c>
      <c r="G29" s="226"/>
      <c r="H29" s="226"/>
    </row>
    <row r="30" spans="1:8" x14ac:dyDescent="0.2">
      <c r="A30" s="225">
        <v>15</v>
      </c>
      <c r="B30" s="225">
        <v>3</v>
      </c>
      <c r="C30" s="225" t="s">
        <v>506</v>
      </c>
      <c r="D30" s="225" t="s">
        <v>507</v>
      </c>
      <c r="E30" s="225" t="s">
        <v>6</v>
      </c>
      <c r="F30" s="226">
        <v>5.4</v>
      </c>
      <c r="G30" s="226"/>
      <c r="H30" s="226"/>
    </row>
    <row r="31" spans="1:8" x14ac:dyDescent="0.2">
      <c r="A31" s="225">
        <v>16</v>
      </c>
      <c r="B31" s="225">
        <v>4</v>
      </c>
      <c r="C31" s="225" t="s">
        <v>508</v>
      </c>
      <c r="D31" s="225" t="s">
        <v>509</v>
      </c>
      <c r="E31" s="225" t="s">
        <v>16</v>
      </c>
      <c r="F31" s="226">
        <v>1386.9</v>
      </c>
      <c r="G31" s="226"/>
      <c r="H31" s="226"/>
    </row>
    <row r="32" spans="1:8" x14ac:dyDescent="0.2">
      <c r="A32" s="225"/>
      <c r="B32" s="225"/>
      <c r="C32" s="225"/>
      <c r="D32" s="225" t="s">
        <v>480</v>
      </c>
      <c r="E32" s="225"/>
      <c r="F32" s="226"/>
      <c r="G32" s="226"/>
      <c r="H32" s="226"/>
    </row>
    <row r="33" spans="1:8" x14ac:dyDescent="0.2">
      <c r="A33" s="225"/>
      <c r="B33" s="225"/>
      <c r="C33" s="225"/>
      <c r="D33" s="225" t="s">
        <v>28</v>
      </c>
      <c r="E33" s="225"/>
      <c r="F33" s="226"/>
      <c r="G33" s="226"/>
      <c r="H33" s="227">
        <f>SUM(H28:H32)</f>
        <v>0</v>
      </c>
    </row>
    <row r="34" spans="1:8" x14ac:dyDescent="0.2">
      <c r="A34" s="225"/>
      <c r="B34" s="225"/>
      <c r="C34" s="225"/>
      <c r="D34" s="225" t="s">
        <v>525</v>
      </c>
      <c r="E34" s="225"/>
      <c r="F34" s="226"/>
      <c r="G34" s="226"/>
      <c r="H34" s="226"/>
    </row>
    <row r="35" spans="1:8" x14ac:dyDescent="0.2">
      <c r="A35" s="225">
        <v>17</v>
      </c>
      <c r="B35" s="225">
        <v>1</v>
      </c>
      <c r="C35" s="225" t="s">
        <v>511</v>
      </c>
      <c r="D35" s="225" t="s">
        <v>512</v>
      </c>
      <c r="E35" s="225" t="s">
        <v>5</v>
      </c>
      <c r="F35" s="226">
        <v>0.9</v>
      </c>
      <c r="G35" s="226"/>
      <c r="H35" s="226"/>
    </row>
    <row r="36" spans="1:8" x14ac:dyDescent="0.2">
      <c r="A36" s="225">
        <v>18</v>
      </c>
      <c r="B36" s="225">
        <v>2</v>
      </c>
      <c r="C36" s="225" t="s">
        <v>488</v>
      </c>
      <c r="D36" s="225" t="s">
        <v>514</v>
      </c>
      <c r="E36" s="225" t="s">
        <v>27</v>
      </c>
      <c r="F36" s="226">
        <v>3</v>
      </c>
      <c r="G36" s="226"/>
      <c r="H36" s="226"/>
    </row>
    <row r="37" spans="1:8" x14ac:dyDescent="0.2">
      <c r="A37" s="225"/>
      <c r="B37" s="225"/>
      <c r="C37" s="225"/>
      <c r="D37" s="225" t="s">
        <v>480</v>
      </c>
      <c r="E37" s="225"/>
      <c r="F37" s="226"/>
      <c r="G37" s="226"/>
      <c r="H37" s="226"/>
    </row>
    <row r="38" spans="1:8" x14ac:dyDescent="0.2">
      <c r="A38" s="225"/>
      <c r="B38" s="225"/>
      <c r="C38" s="225"/>
      <c r="D38" s="225" t="s">
        <v>224</v>
      </c>
      <c r="E38" s="225"/>
      <c r="F38" s="226"/>
      <c r="G38" s="226"/>
      <c r="H38" s="227">
        <f>SUM(H35:H37)</f>
        <v>0</v>
      </c>
    </row>
    <row r="39" spans="1:8" x14ac:dyDescent="0.2">
      <c r="A39" s="225"/>
      <c r="B39" s="225"/>
      <c r="C39" s="225"/>
      <c r="D39" s="225" t="s">
        <v>526</v>
      </c>
      <c r="E39" s="225"/>
      <c r="F39" s="226"/>
      <c r="G39" s="226"/>
      <c r="H39" s="226"/>
    </row>
    <row r="40" spans="1:8" x14ac:dyDescent="0.2">
      <c r="A40" s="225"/>
      <c r="B40" s="225"/>
      <c r="C40" s="225"/>
      <c r="D40" s="256" t="s">
        <v>517</v>
      </c>
      <c r="E40" s="225"/>
      <c r="F40" s="226"/>
      <c r="G40" s="226"/>
      <c r="H40" s="227">
        <f>H38+H33+H26+H21+H13</f>
        <v>0</v>
      </c>
    </row>
    <row r="41" spans="1:8" x14ac:dyDescent="0.2">
      <c r="A41" s="225"/>
      <c r="B41" s="225"/>
      <c r="C41" s="225"/>
      <c r="D41" s="256" t="s">
        <v>58</v>
      </c>
      <c r="E41" s="225"/>
      <c r="F41" s="226"/>
      <c r="G41" s="226"/>
      <c r="H41" s="227">
        <f>H40*0.2</f>
        <v>0</v>
      </c>
    </row>
    <row r="42" spans="1:8" x14ac:dyDescent="0.2">
      <c r="A42" s="225"/>
      <c r="B42" s="225"/>
      <c r="C42" s="225"/>
      <c r="D42" s="256" t="s">
        <v>518</v>
      </c>
      <c r="E42" s="225"/>
      <c r="F42" s="226"/>
      <c r="G42" s="226"/>
      <c r="H42" s="227">
        <f>H40+H41</f>
        <v>0</v>
      </c>
    </row>
    <row r="43" spans="1:8" x14ac:dyDescent="0.2">
      <c r="A43" s="225"/>
      <c r="B43" s="225"/>
      <c r="C43" s="225"/>
      <c r="D43" s="225"/>
      <c r="E43" s="225"/>
      <c r="F43" s="226"/>
      <c r="G43" s="226"/>
      <c r="H43" s="226"/>
    </row>
    <row r="46" spans="1:8" x14ac:dyDescent="0.2">
      <c r="E46" s="257" t="s">
        <v>91</v>
      </c>
      <c r="F46" s="257"/>
    </row>
  </sheetData>
  <mergeCells count="1">
    <mergeCell ref="E46:F4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ул. Енгеровска</vt:lpstr>
      <vt:lpstr>ул. Ст. Стамболов</vt:lpstr>
      <vt:lpstr>ул. Трамповска</vt:lpstr>
      <vt:lpstr>с.Бяла река</vt:lpstr>
      <vt:lpstr>о.т. 62 о.т. 74 с. Бърчево</vt:lpstr>
      <vt:lpstr>ул. о.т. 82 до о.т.121 с. Бърче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2016-07-07T13:41:39Z</cp:lastPrinted>
  <dcterms:created xsi:type="dcterms:W3CDTF">2016-07-06T18:05:48Z</dcterms:created>
  <dcterms:modified xsi:type="dcterms:W3CDTF">2018-12-10T14:05:58Z</dcterms:modified>
</cp:coreProperties>
</file>